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15" windowWidth="15135" windowHeight="11760" tabRatio="761" firstSheet="1" activeTab="9"/>
  </bookViews>
  <sheets>
    <sheet name="Header" sheetId="26" r:id="rId1"/>
    <sheet name="Monitor Point Map" sheetId="38" r:id="rId2"/>
    <sheet name="EPA 1" sheetId="15" r:id="rId3"/>
    <sheet name="EPA 2" sheetId="27" r:id="rId4"/>
    <sheet name="EPA 3" sheetId="28" r:id="rId5"/>
    <sheet name="EPA 4" sheetId="29" r:id="rId6"/>
    <sheet name="EPA 5" sheetId="30" r:id="rId7"/>
    <sheet name="EPA 6" sheetId="31" r:id="rId8"/>
    <sheet name="EPA 7" sheetId="32" r:id="rId9"/>
    <sheet name="DISCHARGES" sheetId="40" r:id="rId10"/>
    <sheet name="Corrections Log" sheetId="24" r:id="rId11"/>
    <sheet name="Compatibility Report" sheetId="41" r:id="rId12"/>
  </sheets>
  <definedNames>
    <definedName name="HLink" localSheetId="10">'Corrections Log'!$F$28</definedName>
    <definedName name="HLink" localSheetId="9">DISCHARGES!#REF!</definedName>
    <definedName name="HLink" localSheetId="2">'EPA 1'!$G$16</definedName>
    <definedName name="HLink" localSheetId="3">'EPA 2'!$F$15</definedName>
    <definedName name="HLink" localSheetId="4">'EPA 3'!#REF!</definedName>
    <definedName name="HLink" localSheetId="5">'EPA 4'!#REF!</definedName>
    <definedName name="HLink" localSheetId="6">'EPA 5'!$G$13</definedName>
    <definedName name="HLink" localSheetId="7">'EPA 6'!$H$1</definedName>
    <definedName name="HLink" localSheetId="8">'EPA 7'!$H$1</definedName>
    <definedName name="Index" localSheetId="9">Header!#REF!</definedName>
    <definedName name="Index" localSheetId="3">Header!#REF!</definedName>
    <definedName name="Index" localSheetId="4">Header!#REF!</definedName>
    <definedName name="Index" localSheetId="5">Header!#REF!</definedName>
    <definedName name="Index" localSheetId="6">Header!#REF!</definedName>
    <definedName name="Index" localSheetId="7">Header!#REF!</definedName>
    <definedName name="Index" localSheetId="8">Header!#REF!</definedName>
    <definedName name="Index">Header!#REF!</definedName>
    <definedName name="_xlnm.Print_Area" localSheetId="10">'Corrections Log'!$A$1:$I$29</definedName>
    <definedName name="_xlnm.Print_Area" localSheetId="9">DISCHARGES!$A$2:$I$63</definedName>
    <definedName name="_xlnm.Print_Area" localSheetId="2">'EPA 1'!$A$1:$J$17</definedName>
    <definedName name="_xlnm.Print_Area" localSheetId="3">'EPA 2'!$A$1:$H$16</definedName>
    <definedName name="_xlnm.Print_Area" localSheetId="4">'EPA 3'!$A$1:$H$16</definedName>
    <definedName name="_xlnm.Print_Area" localSheetId="5">'EPA 4'!$A$1:$H$16</definedName>
    <definedName name="_xlnm.Print_Area" localSheetId="6">'EPA 5'!$A$1:$Q$14</definedName>
    <definedName name="_xlnm.Print_Area" localSheetId="7">'EPA 6'!$A$1:$Q$14</definedName>
    <definedName name="_xlnm.Print_Area" localSheetId="8">'EPA 7'!$A$1:$Q$14</definedName>
    <definedName name="_xlnm.Print_Area" localSheetId="0">Header!$A$1:$R$37</definedName>
    <definedName name="_xlnm.Print_Area" localSheetId="1">'Monitor Point Map'!$A$1:$J$40</definedName>
  </definedNames>
  <calcPr calcId="145621"/>
</workbook>
</file>

<file path=xl/calcChain.xml><?xml version="1.0" encoding="utf-8"?>
<calcChain xmlns="http://schemas.openxmlformats.org/spreadsheetml/2006/main">
  <c r="S11" i="32" l="1"/>
  <c r="I8" i="29" l="1"/>
  <c r="U9" i="30"/>
  <c r="T9" i="30"/>
  <c r="S9" i="30"/>
  <c r="U8" i="30"/>
  <c r="T8" i="30"/>
  <c r="S8" i="30"/>
  <c r="I9" i="28"/>
  <c r="J9" i="28"/>
  <c r="K9" i="28"/>
  <c r="I10" i="28"/>
  <c r="J10" i="28"/>
  <c r="K10" i="28"/>
  <c r="I11" i="28"/>
  <c r="J11" i="28"/>
  <c r="K11" i="28"/>
  <c r="I12" i="28"/>
  <c r="J12" i="28"/>
  <c r="K12" i="28"/>
  <c r="I13" i="28"/>
  <c r="J13" i="28"/>
  <c r="K13" i="28"/>
  <c r="I9" i="29"/>
  <c r="J9" i="29"/>
  <c r="K9" i="29"/>
  <c r="I10" i="29"/>
  <c r="J10" i="29"/>
  <c r="K10" i="29"/>
  <c r="I11" i="29"/>
  <c r="J11" i="29"/>
  <c r="K11" i="29"/>
  <c r="I12" i="29"/>
  <c r="J12" i="29"/>
  <c r="K12" i="29"/>
  <c r="I13" i="29"/>
  <c r="J13" i="29"/>
  <c r="K13" i="29"/>
  <c r="I9" i="27"/>
  <c r="J9" i="27"/>
  <c r="K9" i="27"/>
  <c r="I10" i="27"/>
  <c r="J10" i="27"/>
  <c r="K10" i="27"/>
  <c r="I11" i="27"/>
  <c r="J11" i="27"/>
  <c r="K11" i="27"/>
  <c r="I12" i="27"/>
  <c r="J12" i="27"/>
  <c r="K12" i="27"/>
  <c r="I13" i="27"/>
  <c r="J13" i="27"/>
  <c r="K13" i="27"/>
  <c r="K8" i="28"/>
  <c r="K8" i="29"/>
  <c r="K8" i="27"/>
  <c r="J8" i="28"/>
  <c r="J8" i="29"/>
  <c r="J8" i="27"/>
  <c r="I8" i="28"/>
  <c r="I8" i="27"/>
  <c r="K9" i="15"/>
  <c r="L9" i="15"/>
  <c r="M9" i="15"/>
  <c r="K10" i="15"/>
  <c r="L10" i="15"/>
  <c r="M10" i="15"/>
  <c r="K11" i="15"/>
  <c r="L11" i="15"/>
  <c r="M11" i="15"/>
  <c r="K12" i="15"/>
  <c r="L12" i="15"/>
  <c r="M12" i="15"/>
  <c r="K13" i="15"/>
  <c r="L13" i="15"/>
  <c r="M13" i="15"/>
  <c r="K14" i="15"/>
  <c r="L14" i="15"/>
  <c r="M14" i="15"/>
  <c r="M8" i="15"/>
  <c r="L8" i="15"/>
  <c r="K8" i="15"/>
  <c r="U11" i="32"/>
  <c r="T11" i="32"/>
  <c r="U10" i="32"/>
  <c r="T10" i="32"/>
  <c r="S10" i="32"/>
  <c r="U9" i="32"/>
  <c r="T9" i="32"/>
  <c r="S9" i="32"/>
  <c r="U8" i="32"/>
  <c r="T8" i="32"/>
  <c r="S8" i="32"/>
  <c r="U11" i="31"/>
  <c r="T11" i="31"/>
  <c r="S11" i="31"/>
  <c r="U10" i="31"/>
  <c r="T10" i="31"/>
  <c r="S10" i="31"/>
  <c r="U9" i="31"/>
  <c r="T9" i="31"/>
  <c r="S9" i="31"/>
  <c r="U8" i="31"/>
  <c r="T8" i="31"/>
  <c r="S8" i="31"/>
  <c r="S11" i="30"/>
  <c r="U10" i="30"/>
  <c r="T10" i="30"/>
  <c r="S10" i="30"/>
  <c r="T11" i="30"/>
  <c r="U11" i="30"/>
</calcChain>
</file>

<file path=xl/sharedStrings.xml><?xml version="1.0" encoding="utf-8"?>
<sst xmlns="http://schemas.openxmlformats.org/spreadsheetml/2006/main" count="528" uniqueCount="152">
  <si>
    <t>pH</t>
  </si>
  <si>
    <t>mg/L</t>
  </si>
  <si>
    <t>Total Suspended Solids</t>
  </si>
  <si>
    <t>Total Dissolved Solids</t>
  </si>
  <si>
    <t>Nitrate</t>
  </si>
  <si>
    <t>Units</t>
  </si>
  <si>
    <t>Pollutant</t>
  </si>
  <si>
    <t>Sampling frequency required by the Licence</t>
  </si>
  <si>
    <t>Licence Monitoring Point</t>
  </si>
  <si>
    <t>Sample Date</t>
  </si>
  <si>
    <t>Original Data</t>
  </si>
  <si>
    <t>Corrected Data</t>
  </si>
  <si>
    <t>Date Corrected</t>
  </si>
  <si>
    <t>Date Originally Published</t>
  </si>
  <si>
    <t>Reason</t>
  </si>
  <si>
    <t>BOD</t>
  </si>
  <si>
    <t>Licensee Name:</t>
  </si>
  <si>
    <t>Licensee Address:</t>
  </si>
  <si>
    <t>Back to Index</t>
  </si>
  <si>
    <t>Corrections Log</t>
  </si>
  <si>
    <t>To retrieve the full licence from the EPA website, click this link.</t>
  </si>
  <si>
    <t>Facility Address:</t>
  </si>
  <si>
    <t>pH units</t>
  </si>
  <si>
    <t>Type / Method of Sampling</t>
  </si>
  <si>
    <t>CORRECTIONS to previously published DATA (if applicable):</t>
  </si>
  <si>
    <t xml:space="preserve">EPA 1 </t>
  </si>
  <si>
    <t>Locations of Monitoring Points:</t>
  </si>
  <si>
    <t>Quarterly</t>
  </si>
  <si>
    <t>EPA 2</t>
  </si>
  <si>
    <t>EPA 3</t>
  </si>
  <si>
    <t>EPA 4</t>
  </si>
  <si>
    <t>EPA 5</t>
  </si>
  <si>
    <t>EPA 6</t>
  </si>
  <si>
    <t>EPA 7</t>
  </si>
  <si>
    <t>Faecal Coliforms</t>
  </si>
  <si>
    <t>CFU / 100ml</t>
  </si>
  <si>
    <t>EPA Licence L11561 - EPA Monitoring Point 1</t>
  </si>
  <si>
    <t>EPA Licence L11561 - Published Monitoring Data Corrections Log</t>
  </si>
  <si>
    <t>EPA Licence L11561 - EPA Monitoring Point 7</t>
  </si>
  <si>
    <t>EPA Licence L11561 - EPA Monitoring Point 6</t>
  </si>
  <si>
    <t>EPA Licence L11561 - EPA Monitoring Point 5</t>
  </si>
  <si>
    <t>EPA Licence L11561 - EPA Monitoring Point 4</t>
  </si>
  <si>
    <t>EPA Licence L11561 - EPA Monitoring Point 3</t>
  </si>
  <si>
    <t>EPA Licence L11561 - EPA Monitoring Point 2</t>
  </si>
  <si>
    <t>PO Box 63, Gunnedah NSW 2340</t>
  </si>
  <si>
    <t>Kamilaroi Highway, Gunnedah NSW 2380</t>
  </si>
  <si>
    <t>Conductivity</t>
  </si>
  <si>
    <t>µS/cm</t>
  </si>
  <si>
    <t>Nitrogen (Total)</t>
  </si>
  <si>
    <t>Phosphorus (Total)</t>
  </si>
  <si>
    <t>Representative</t>
  </si>
  <si>
    <t>May</t>
  </si>
  <si>
    <t>August</t>
  </si>
  <si>
    <t>Every 6 months</t>
  </si>
  <si>
    <t>Standing Water Level</t>
  </si>
  <si>
    <t>Metres</t>
  </si>
  <si>
    <t>Monthly</t>
  </si>
  <si>
    <t>Not specified</t>
  </si>
  <si>
    <t>June</t>
  </si>
  <si>
    <t>July</t>
  </si>
  <si>
    <t>September</t>
  </si>
  <si>
    <t>October</t>
  </si>
  <si>
    <t>November</t>
  </si>
  <si>
    <t>December</t>
  </si>
  <si>
    <t>January</t>
  </si>
  <si>
    <t>February</t>
  </si>
  <si>
    <t>March</t>
  </si>
  <si>
    <t>April</t>
  </si>
  <si>
    <t xml:space="preserve">Please contact Council's Saleyards Manager if you require any additional information relating to published monitoring data:
Phone: (02) 6740 2100
Email: council@infogunnedah.com.au
Mail: PO Box 63, GUNNEDAH NSW, 2380
</t>
  </si>
  <si>
    <t>Data Period / Year:</t>
  </si>
  <si>
    <t>EPA Licence L11561 - Map showing Monitoring  Locations  (Condition P1.3)</t>
  </si>
  <si>
    <t>Date Publishing Date:</t>
  </si>
  <si>
    <t>CLICK TO VIEW MAP</t>
  </si>
  <si>
    <t>Data Publishing Date:</t>
  </si>
  <si>
    <t>Gunnedah Shire Council</t>
  </si>
  <si>
    <t>Monitoring Point Data:</t>
  </si>
  <si>
    <t>MIN</t>
  </si>
  <si>
    <t>AVERAGE</t>
  </si>
  <si>
    <t>MAX</t>
  </si>
  <si>
    <t>EPA ANNUAL RETURN ONLY</t>
  </si>
  <si>
    <t>(Not published to Web)</t>
  </si>
  <si>
    <t>Date Sampled</t>
  </si>
  <si>
    <t>Time Sampled</t>
  </si>
  <si>
    <t>Sampled By</t>
  </si>
  <si>
    <t>Sample Number</t>
  </si>
  <si>
    <t>GUNNEDAH SALEYARDS MONITORING DATA       (Environment Protection Licence 11561)</t>
  </si>
  <si>
    <t>QTR 1</t>
  </si>
  <si>
    <t>QTR 2</t>
  </si>
  <si>
    <t>QTR 3</t>
  </si>
  <si>
    <t>QTR 4</t>
  </si>
  <si>
    <t>SAMPLING
ROUND 1</t>
  </si>
  <si>
    <t>SAMPLING
ROUND 2</t>
  </si>
  <si>
    <t>MONITOR POINT</t>
  </si>
  <si>
    <t>EPA 1</t>
  </si>
  <si>
    <t>EPA Licence L11561 - DISCHARGES FROM EPA POINTS 1-4</t>
  </si>
  <si>
    <t>Continuous during discharge</t>
  </si>
  <si>
    <t>Weekly</t>
  </si>
  <si>
    <t>Flow meter &amp; continuous logger</t>
  </si>
  <si>
    <t>Inspection</t>
  </si>
  <si>
    <t>Not Specified</t>
  </si>
  <si>
    <t>Dates Sampled / Discharges occurred</t>
  </si>
  <si>
    <t>DISCHARGES</t>
  </si>
  <si>
    <t>Compatibility Report for GSC - Saleyards - L11561 - MONITORING DATA - PUBLISHING FORMAT - FINAL V2.xls</t>
  </si>
  <si>
    <t>Run on 24/04/2013 12:55</t>
  </si>
  <si>
    <t>The following features in this workbook are not supported by earlier versions of Excel. These features may be lost or degraded when you save this workbook in an earlier file format.</t>
  </si>
  <si>
    <t>Significant loss of functionality</t>
  </si>
  <si>
    <t># of occurrences</t>
  </si>
  <si>
    <t>This object will no longer be editable.</t>
  </si>
  <si>
    <t>'Header'!B1:Q36</t>
  </si>
  <si>
    <t>l</t>
  </si>
  <si>
    <t>kl</t>
  </si>
  <si>
    <t>am</t>
  </si>
  <si>
    <t>Doc</t>
  </si>
  <si>
    <t>dry</t>
  </si>
  <si>
    <t>doc</t>
  </si>
  <si>
    <t xml:space="preserve"> re zoned</t>
  </si>
  <si>
    <t>2016/17</t>
  </si>
  <si>
    <t>561317.6n</t>
  </si>
  <si>
    <t>562614.4n</t>
  </si>
  <si>
    <t>563843.4n</t>
  </si>
  <si>
    <t>565081.4n</t>
  </si>
  <si>
    <t>566217.8n</t>
  </si>
  <si>
    <t>721105.9n</t>
  </si>
  <si>
    <t>722205.0n</t>
  </si>
  <si>
    <t>723316.2n</t>
  </si>
  <si>
    <t>797276.2n</t>
  </si>
  <si>
    <t>797614.3n</t>
  </si>
  <si>
    <t>1263461.0n</t>
  </si>
  <si>
    <t>1264665.6n</t>
  </si>
  <si>
    <t>1266097.0n</t>
  </si>
  <si>
    <t>1376587.3n</t>
  </si>
  <si>
    <t>1378492.7n</t>
  </si>
  <si>
    <t>1380036.7n</t>
  </si>
  <si>
    <t>1381970.4n</t>
  </si>
  <si>
    <t>1382901.6n</t>
  </si>
  <si>
    <t>1414166.6n</t>
  </si>
  <si>
    <t>1512119.6n</t>
  </si>
  <si>
    <t>1513488.2n</t>
  </si>
  <si>
    <t>1514922.0n</t>
  </si>
  <si>
    <t>1514922.1n</t>
  </si>
  <si>
    <t>1604391.5n</t>
  </si>
  <si>
    <t>1602761.3n</t>
  </si>
  <si>
    <t>1606062.4n</t>
  </si>
  <si>
    <t>1607303.2n</t>
  </si>
  <si>
    <t>1609079.2n</t>
  </si>
  <si>
    <t>1609830.9n</t>
  </si>
  <si>
    <t>EPA3</t>
  </si>
  <si>
    <t>1720916.4n</t>
  </si>
  <si>
    <t>13/0//17</t>
  </si>
  <si>
    <t>1723181.4n</t>
  </si>
  <si>
    <t>1723222.2n</t>
  </si>
  <si>
    <t xml:space="preserve">am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</si>
</sst>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mm/yy;@"/>
  </numFmts>
  <fonts count="18" x14ac:knownFonts="1">
    <font>
      <sz val="10"/>
      <name val="Arial"/>
    </font>
    <font>
      <b/>
      <sz val="10"/>
      <name val="Arial"/>
      <family val="2"/>
    </font>
    <font>
      <b/>
      <sz val="12"/>
      <name val="Arial"/>
      <family val="2"/>
    </font>
    <font>
      <sz val="10"/>
      <name val="Arial"/>
      <family val="2"/>
    </font>
    <font>
      <sz val="12"/>
      <name val="Arial"/>
      <family val="2"/>
    </font>
    <font>
      <sz val="11"/>
      <name val="Arial"/>
      <family val="2"/>
    </font>
    <font>
      <b/>
      <sz val="11"/>
      <name val="Arial"/>
      <family val="2"/>
    </font>
    <font>
      <b/>
      <u/>
      <sz val="14"/>
      <name val="Calibri"/>
      <family val="2"/>
    </font>
    <font>
      <b/>
      <sz val="14"/>
      <name val="Calibri"/>
      <family val="2"/>
    </font>
    <font>
      <sz val="10"/>
      <name val="Calibri"/>
      <family val="2"/>
    </font>
    <font>
      <b/>
      <u/>
      <sz val="10"/>
      <name val="Calibri"/>
      <family val="2"/>
    </font>
    <font>
      <b/>
      <sz val="10"/>
      <name val="Calibri"/>
      <family val="2"/>
    </font>
    <font>
      <u/>
      <sz val="10"/>
      <color indexed="12"/>
      <name val="Calibri"/>
      <family val="2"/>
    </font>
    <font>
      <u/>
      <sz val="10"/>
      <color indexed="12"/>
      <name val="Arial"/>
      <family val="2"/>
    </font>
    <font>
      <b/>
      <sz val="18"/>
      <name val="Arial"/>
      <family val="2"/>
    </font>
    <font>
      <sz val="8"/>
      <name val="Arial"/>
    </font>
    <font>
      <b/>
      <sz val="10"/>
      <name val="Arial"/>
    </font>
    <font>
      <u/>
      <sz val="12"/>
      <color theme="10"/>
      <name val="Arial"/>
      <family val="2"/>
    </font>
  </fonts>
  <fills count="6">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13"/>
        <bgColor indexed="64"/>
      </patternFill>
    </fill>
    <fill>
      <patternFill patternType="solid">
        <fgColor indexed="60"/>
        <bgColor indexed="64"/>
      </patternFill>
    </fill>
  </fills>
  <borders count="42">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167">
    <xf numFmtId="0" fontId="0" fillId="0" borderId="0" xfId="0"/>
    <xf numFmtId="0" fontId="0" fillId="0" borderId="0" xfId="0" applyBorder="1"/>
    <xf numFmtId="0" fontId="17" fillId="0" borderId="0" xfId="1" applyAlignment="1" applyProtection="1"/>
    <xf numFmtId="0" fontId="4" fillId="0" borderId="0" xfId="0" applyFont="1"/>
    <xf numFmtId="0" fontId="0" fillId="0" borderId="1" xfId="0" applyBorder="1"/>
    <xf numFmtId="0" fontId="0" fillId="0" borderId="2" xfId="0" applyBorder="1"/>
    <xf numFmtId="0" fontId="4" fillId="0" borderId="3" xfId="0" applyFont="1" applyBorder="1"/>
    <xf numFmtId="0" fontId="4" fillId="0" borderId="0" xfId="0" applyFont="1" applyBorder="1"/>
    <xf numFmtId="0" fontId="4" fillId="0" borderId="4" xfId="0" applyFont="1" applyBorder="1"/>
    <xf numFmtId="0" fontId="2" fillId="0" borderId="3" xfId="0" applyFont="1" applyBorder="1"/>
    <xf numFmtId="0" fontId="2" fillId="0" borderId="0" xfId="0" applyFont="1" applyBorder="1"/>
    <xf numFmtId="0" fontId="0" fillId="0" borderId="4" xfId="0" applyBorder="1"/>
    <xf numFmtId="0" fontId="9" fillId="0" borderId="0" xfId="0" applyFont="1"/>
    <xf numFmtId="0" fontId="9" fillId="0" borderId="0" xfId="0" applyFont="1" applyAlignment="1">
      <alignment horizontal="center" vertical="top" wrapText="1"/>
    </xf>
    <xf numFmtId="17" fontId="10" fillId="0" borderId="0" xfId="0" quotePrefix="1" applyNumberFormat="1" applyFont="1" applyAlignment="1">
      <alignment horizontal="center"/>
    </xf>
    <xf numFmtId="0" fontId="11" fillId="2" borderId="5" xfId="0" applyFont="1" applyFill="1" applyBorder="1" applyAlignment="1">
      <alignment horizontal="center" vertical="center" wrapText="1"/>
    </xf>
    <xf numFmtId="0" fontId="12" fillId="0" borderId="0" xfId="1" applyFont="1" applyAlignment="1" applyProtection="1"/>
    <xf numFmtId="0" fontId="7" fillId="0" borderId="0" xfId="0" applyFont="1" applyBorder="1" applyAlignment="1">
      <alignment horizontal="left" vertical="center"/>
    </xf>
    <xf numFmtId="17" fontId="11" fillId="0" borderId="0" xfId="0" quotePrefix="1" applyNumberFormat="1" applyFont="1" applyAlignment="1">
      <alignment horizontal="center"/>
    </xf>
    <xf numFmtId="0" fontId="11" fillId="2" borderId="6" xfId="0" applyFont="1" applyFill="1" applyBorder="1" applyAlignment="1">
      <alignment horizontal="center" vertical="center" wrapText="1"/>
    </xf>
    <xf numFmtId="0" fontId="9" fillId="0" borderId="0" xfId="0" applyFont="1" applyAlignment="1">
      <alignment horizontal="left"/>
    </xf>
    <xf numFmtId="0" fontId="2" fillId="0" borderId="0" xfId="0" applyFont="1" applyBorder="1" applyAlignment="1">
      <alignment horizontal="right"/>
    </xf>
    <xf numFmtId="17" fontId="11" fillId="2" borderId="6" xfId="0" applyNumberFormat="1" applyFont="1" applyFill="1" applyBorder="1" applyAlignment="1">
      <alignment horizontal="center" vertical="center"/>
    </xf>
    <xf numFmtId="0" fontId="17" fillId="0" borderId="0" xfId="1" applyBorder="1" applyAlignment="1" applyProtection="1"/>
    <xf numFmtId="0" fontId="17" fillId="0" borderId="0" xfId="1" applyAlignment="1" applyProtection="1">
      <alignment horizontal="left"/>
    </xf>
    <xf numFmtId="0" fontId="17" fillId="0" borderId="0" xfId="1" applyAlignment="1" applyProtection="1">
      <alignment horizontal="right"/>
    </xf>
    <xf numFmtId="0" fontId="11" fillId="2" borderId="7" xfId="0" applyFont="1" applyFill="1" applyBorder="1" applyAlignment="1">
      <alignment horizontal="center" vertical="center" wrapText="1"/>
    </xf>
    <xf numFmtId="0" fontId="9" fillId="0" borderId="0" xfId="0" applyFont="1" applyAlignment="1">
      <alignment horizontal="center" vertical="center"/>
    </xf>
    <xf numFmtId="0" fontId="9" fillId="0" borderId="0" xfId="0" applyFont="1" applyBorder="1" applyAlignment="1">
      <alignment horizontal="center" vertical="top"/>
    </xf>
    <xf numFmtId="0" fontId="13" fillId="0" borderId="0" xfId="1" applyFont="1" applyBorder="1" applyAlignment="1" applyProtection="1">
      <alignment horizontal="center"/>
    </xf>
    <xf numFmtId="0" fontId="0" fillId="0" borderId="8" xfId="0" applyBorder="1"/>
    <xf numFmtId="0" fontId="0" fillId="0" borderId="9" xfId="0" applyBorder="1"/>
    <xf numFmtId="0" fontId="0" fillId="0" borderId="10" xfId="0" applyBorder="1"/>
    <xf numFmtId="0" fontId="4" fillId="0" borderId="0" xfId="0" applyFont="1" applyBorder="1" applyAlignment="1">
      <alignment vertical="center"/>
    </xf>
    <xf numFmtId="0" fontId="4" fillId="0" borderId="4" xfId="0" applyFont="1" applyBorder="1" applyAlignment="1">
      <alignment vertical="center"/>
    </xf>
    <xf numFmtId="0" fontId="4" fillId="0" borderId="0" xfId="0" applyFont="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0" xfId="0" applyAlignment="1">
      <alignment vertical="center"/>
    </xf>
    <xf numFmtId="1" fontId="9" fillId="0" borderId="0" xfId="0" applyNumberFormat="1" applyFont="1"/>
    <xf numFmtId="2" fontId="9" fillId="0" borderId="0" xfId="0" applyNumberFormat="1" applyFont="1"/>
    <xf numFmtId="164" fontId="9" fillId="0" borderId="0" xfId="0" applyNumberFormat="1" applyFont="1"/>
    <xf numFmtId="0" fontId="1" fillId="3" borderId="11" xfId="0" applyFont="1" applyFill="1" applyBorder="1" applyAlignment="1">
      <alignment horizontal="center" vertical="center"/>
    </xf>
    <xf numFmtId="2" fontId="0" fillId="3" borderId="12" xfId="0" applyNumberFormat="1" applyFill="1" applyBorder="1" applyAlignment="1">
      <alignment horizontal="center"/>
    </xf>
    <xf numFmtId="2" fontId="0" fillId="3" borderId="13" xfId="0" applyNumberFormat="1" applyFill="1" applyBorder="1" applyAlignment="1">
      <alignment horizontal="center"/>
    </xf>
    <xf numFmtId="1" fontId="9" fillId="4" borderId="14" xfId="0" applyNumberFormat="1" applyFont="1" applyFill="1" applyBorder="1" applyAlignment="1">
      <alignment horizontal="center"/>
    </xf>
    <xf numFmtId="1" fontId="9" fillId="4" borderId="12" xfId="0" applyNumberFormat="1" applyFont="1" applyFill="1" applyBorder="1" applyAlignment="1">
      <alignment horizontal="center"/>
    </xf>
    <xf numFmtId="2" fontId="9" fillId="4" borderId="15" xfId="0" applyNumberFormat="1" applyFont="1" applyFill="1" applyBorder="1" applyAlignment="1">
      <alignment horizontal="center"/>
    </xf>
    <xf numFmtId="2" fontId="9" fillId="4" borderId="13" xfId="0" applyNumberFormat="1" applyFont="1" applyFill="1" applyBorder="1" applyAlignment="1">
      <alignment horizontal="center"/>
    </xf>
    <xf numFmtId="1" fontId="9" fillId="4" borderId="15" xfId="0" applyNumberFormat="1" applyFont="1" applyFill="1" applyBorder="1" applyAlignment="1">
      <alignment horizontal="center"/>
    </xf>
    <xf numFmtId="1" fontId="9" fillId="4" borderId="13" xfId="0" applyNumberFormat="1" applyFont="1" applyFill="1" applyBorder="1" applyAlignment="1">
      <alignment horizontal="center"/>
    </xf>
    <xf numFmtId="1" fontId="9" fillId="4" borderId="16" xfId="0" applyNumberFormat="1" applyFont="1" applyFill="1" applyBorder="1" applyAlignment="1">
      <alignment horizontal="center"/>
    </xf>
    <xf numFmtId="1" fontId="9" fillId="4" borderId="17" xfId="0" applyNumberFormat="1" applyFont="1" applyFill="1" applyBorder="1" applyAlignment="1">
      <alignment horizontal="center"/>
    </xf>
    <xf numFmtId="17" fontId="11" fillId="3" borderId="5" xfId="0" applyNumberFormat="1" applyFont="1" applyFill="1" applyBorder="1" applyAlignment="1">
      <alignment horizontal="center"/>
    </xf>
    <xf numFmtId="165" fontId="5" fillId="3" borderId="5" xfId="0" applyNumberFormat="1" applyFont="1" applyFill="1" applyBorder="1" applyAlignment="1">
      <alignment horizontal="center"/>
    </xf>
    <xf numFmtId="164" fontId="0" fillId="3" borderId="17" xfId="0" applyNumberFormat="1" applyFill="1" applyBorder="1" applyAlignment="1">
      <alignment horizontal="center"/>
    </xf>
    <xf numFmtId="0" fontId="11" fillId="2" borderId="13" xfId="0" applyFont="1" applyFill="1" applyBorder="1" applyAlignment="1">
      <alignment horizontal="left" vertical="center" wrapText="1"/>
    </xf>
    <xf numFmtId="0" fontId="11" fillId="2" borderId="15" xfId="0" applyFont="1" applyFill="1" applyBorder="1" applyAlignment="1">
      <alignment horizontal="center" vertical="center" wrapText="1"/>
    </xf>
    <xf numFmtId="0" fontId="9" fillId="2" borderId="13" xfId="0" applyFont="1" applyFill="1" applyBorder="1" applyAlignment="1">
      <alignment horizontal="center"/>
    </xf>
    <xf numFmtId="0" fontId="9" fillId="2" borderId="18" xfId="0" applyFont="1" applyFill="1" applyBorder="1" applyAlignment="1">
      <alignment horizontal="center"/>
    </xf>
    <xf numFmtId="0" fontId="11" fillId="2" borderId="19" xfId="0" applyFont="1" applyFill="1" applyBorder="1" applyAlignment="1">
      <alignment horizontal="center" vertical="center" wrapText="1"/>
    </xf>
    <xf numFmtId="0" fontId="9" fillId="2" borderId="20" xfId="0" applyFont="1" applyFill="1" applyBorder="1" applyAlignment="1">
      <alignment horizontal="center"/>
    </xf>
    <xf numFmtId="0" fontId="11" fillId="2" borderId="17" xfId="0" applyFont="1" applyFill="1" applyBorder="1" applyAlignment="1">
      <alignment horizontal="left" vertical="center" wrapText="1"/>
    </xf>
    <xf numFmtId="0" fontId="11" fillId="2" borderId="16" xfId="0" applyFont="1" applyFill="1" applyBorder="1" applyAlignment="1">
      <alignment horizontal="center" vertical="center" wrapText="1"/>
    </xf>
    <xf numFmtId="0" fontId="9" fillId="2" borderId="17" xfId="0" applyFont="1" applyFill="1" applyBorder="1" applyAlignment="1">
      <alignment horizontal="center"/>
    </xf>
    <xf numFmtId="0" fontId="9" fillId="2" borderId="21" xfId="0" applyFont="1" applyFill="1" applyBorder="1" applyAlignment="1">
      <alignment horizontal="center"/>
    </xf>
    <xf numFmtId="0" fontId="11" fillId="2" borderId="12" xfId="0" applyFont="1" applyFill="1" applyBorder="1" applyAlignment="1">
      <alignment horizontal="left" vertical="center" wrapText="1"/>
    </xf>
    <xf numFmtId="0" fontId="11" fillId="2" borderId="12" xfId="0" applyFont="1" applyFill="1" applyBorder="1" applyAlignment="1">
      <alignment horizontal="center" vertical="center" wrapText="1"/>
    </xf>
    <xf numFmtId="0" fontId="9" fillId="2" borderId="12" xfId="0" applyFont="1" applyFill="1" applyBorder="1" applyAlignment="1">
      <alignment horizontal="center"/>
    </xf>
    <xf numFmtId="0" fontId="11" fillId="2" borderId="13" xfId="0" applyFont="1" applyFill="1" applyBorder="1" applyAlignment="1">
      <alignment horizontal="center" vertical="center" wrapText="1"/>
    </xf>
    <xf numFmtId="0" fontId="11" fillId="2" borderId="17" xfId="0" applyFont="1" applyFill="1" applyBorder="1" applyAlignment="1">
      <alignment horizontal="center" vertical="center" wrapText="1"/>
    </xf>
    <xf numFmtId="165" fontId="4" fillId="4" borderId="5" xfId="0" applyNumberFormat="1" applyFont="1" applyFill="1" applyBorder="1" applyAlignment="1">
      <alignment horizontal="center"/>
    </xf>
    <xf numFmtId="0" fontId="6" fillId="0" borderId="0" xfId="0" applyFont="1" applyBorder="1" applyAlignment="1">
      <alignment horizontal="right"/>
    </xf>
    <xf numFmtId="2" fontId="9" fillId="4" borderId="12" xfId="0" applyNumberFormat="1" applyFont="1" applyFill="1" applyBorder="1" applyAlignment="1">
      <alignment horizontal="center"/>
    </xf>
    <xf numFmtId="164" fontId="9" fillId="4" borderId="17" xfId="0" applyNumberFormat="1" applyFont="1" applyFill="1" applyBorder="1" applyAlignment="1">
      <alignment horizontal="center"/>
    </xf>
    <xf numFmtId="2" fontId="9" fillId="4" borderId="22" xfId="0" applyNumberFormat="1" applyFont="1" applyFill="1" applyBorder="1" applyAlignment="1">
      <alignment horizontal="center"/>
    </xf>
    <xf numFmtId="2" fontId="9" fillId="4" borderId="23" xfId="0" applyNumberFormat="1" applyFont="1" applyFill="1" applyBorder="1" applyAlignment="1">
      <alignment horizontal="center"/>
    </xf>
    <xf numFmtId="2" fontId="9" fillId="4" borderId="24" xfId="0" applyNumberFormat="1" applyFont="1" applyFill="1" applyBorder="1"/>
    <xf numFmtId="0" fontId="9" fillId="4" borderId="7" xfId="0" applyFont="1" applyFill="1" applyBorder="1" applyAlignment="1">
      <alignment horizontal="center" vertical="top"/>
    </xf>
    <xf numFmtId="0" fontId="9" fillId="4" borderId="7" xfId="0" applyFont="1" applyFill="1" applyBorder="1" applyAlignment="1">
      <alignment horizontal="left" vertical="top"/>
    </xf>
    <xf numFmtId="17" fontId="4" fillId="4" borderId="5" xfId="0" applyNumberFormat="1" applyFont="1" applyFill="1" applyBorder="1" applyAlignment="1">
      <alignment horizontal="center"/>
    </xf>
    <xf numFmtId="0" fontId="8" fillId="0" borderId="0" xfId="0" applyFont="1"/>
    <xf numFmtId="0" fontId="8" fillId="0" borderId="0" xfId="0" applyFont="1" applyBorder="1" applyAlignment="1">
      <alignment horizontal="left" vertical="center"/>
    </xf>
    <xf numFmtId="1" fontId="0" fillId="3" borderId="13" xfId="0" applyNumberFormat="1" applyFill="1" applyBorder="1" applyAlignment="1">
      <alignment horizontal="center"/>
    </xf>
    <xf numFmtId="164" fontId="9" fillId="4" borderId="16" xfId="0" applyNumberFormat="1" applyFont="1" applyFill="1" applyBorder="1" applyAlignment="1">
      <alignment horizontal="center"/>
    </xf>
    <xf numFmtId="1" fontId="0" fillId="3" borderId="12" xfId="0" applyNumberFormat="1" applyFill="1" applyBorder="1" applyAlignment="1">
      <alignment horizontal="center"/>
    </xf>
    <xf numFmtId="1" fontId="0" fillId="3" borderId="17" xfId="0" applyNumberFormat="1" applyFill="1" applyBorder="1" applyAlignment="1">
      <alignment horizontal="center"/>
    </xf>
    <xf numFmtId="165" fontId="0" fillId="4" borderId="12" xfId="0" applyNumberFormat="1" applyFill="1" applyBorder="1" applyAlignment="1">
      <alignment horizontal="center"/>
    </xf>
    <xf numFmtId="0" fontId="0" fillId="4" borderId="25" xfId="0" applyNumberFormat="1" applyFill="1" applyBorder="1" applyAlignment="1">
      <alignment horizontal="center"/>
    </xf>
    <xf numFmtId="49" fontId="0" fillId="4" borderId="25" xfId="0" applyNumberFormat="1" applyFill="1" applyBorder="1" applyAlignment="1">
      <alignment horizontal="center"/>
    </xf>
    <xf numFmtId="165" fontId="0" fillId="4" borderId="14" xfId="0" applyNumberFormat="1" applyFill="1" applyBorder="1" applyAlignment="1">
      <alignment horizontal="center"/>
    </xf>
    <xf numFmtId="0" fontId="0" fillId="4" borderId="26" xfId="0" applyNumberFormat="1" applyFill="1" applyBorder="1" applyAlignment="1">
      <alignment horizontal="center"/>
    </xf>
    <xf numFmtId="49" fontId="0" fillId="4" borderId="26" xfId="0" applyNumberFormat="1" applyFill="1" applyBorder="1" applyAlignment="1">
      <alignment horizontal="center"/>
    </xf>
    <xf numFmtId="0" fontId="11" fillId="2" borderId="27" xfId="0" applyFont="1" applyFill="1" applyBorder="1" applyAlignment="1">
      <alignment horizontal="center" vertical="center" wrapText="1"/>
    </xf>
    <xf numFmtId="11" fontId="1" fillId="2" borderId="12" xfId="0" applyNumberFormat="1" applyFont="1" applyFill="1" applyBorder="1" applyAlignment="1">
      <alignment horizontal="center"/>
    </xf>
    <xf numFmtId="11" fontId="1" fillId="2" borderId="13" xfId="0" applyNumberFormat="1" applyFont="1" applyFill="1" applyBorder="1" applyAlignment="1">
      <alignment horizontal="center"/>
    </xf>
    <xf numFmtId="0" fontId="1" fillId="2" borderId="17" xfId="0" applyFont="1" applyFill="1" applyBorder="1" applyAlignment="1">
      <alignment horizontal="center"/>
    </xf>
    <xf numFmtId="17" fontId="11" fillId="0" borderId="0" xfId="0" applyNumberFormat="1" applyFont="1" applyFill="1" applyBorder="1" applyAlignment="1">
      <alignment horizontal="center"/>
    </xf>
    <xf numFmtId="0" fontId="9" fillId="0" borderId="0" xfId="0" applyFont="1" applyFill="1"/>
    <xf numFmtId="0" fontId="11" fillId="0" borderId="0" xfId="0" applyFont="1" applyFill="1" applyBorder="1" applyAlignment="1">
      <alignment horizontal="center"/>
    </xf>
    <xf numFmtId="0" fontId="9" fillId="0" borderId="0" xfId="0" applyFont="1" applyFill="1" applyBorder="1"/>
    <xf numFmtId="0" fontId="1" fillId="3" borderId="28" xfId="0" applyFont="1" applyFill="1" applyBorder="1" applyAlignment="1">
      <alignment horizontal="center" vertical="center"/>
    </xf>
    <xf numFmtId="0" fontId="9" fillId="0" borderId="0" xfId="0" applyFont="1" applyFill="1" applyBorder="1" applyAlignment="1">
      <alignment horizontal="center" vertical="top" wrapText="1"/>
    </xf>
    <xf numFmtId="165" fontId="3" fillId="4" borderId="14" xfId="0" applyNumberFormat="1" applyFont="1" applyFill="1" applyBorder="1" applyAlignment="1">
      <alignment horizontal="center"/>
    </xf>
    <xf numFmtId="165" fontId="3" fillId="4" borderId="12" xfId="0" applyNumberFormat="1" applyFont="1" applyFill="1" applyBorder="1" applyAlignment="1">
      <alignment horizontal="center"/>
    </xf>
    <xf numFmtId="0" fontId="3" fillId="4" borderId="26" xfId="0" applyNumberFormat="1" applyFont="1" applyFill="1" applyBorder="1" applyAlignment="1">
      <alignment horizontal="center"/>
    </xf>
    <xf numFmtId="0" fontId="3" fillId="4" borderId="25" xfId="0" applyNumberFormat="1" applyFont="1" applyFill="1" applyBorder="1" applyAlignment="1">
      <alignment horizontal="center"/>
    </xf>
    <xf numFmtId="49" fontId="3" fillId="4" borderId="26" xfId="0" applyNumberFormat="1" applyFont="1" applyFill="1" applyBorder="1" applyAlignment="1">
      <alignment horizontal="center"/>
    </xf>
    <xf numFmtId="49" fontId="3" fillId="4" borderId="25" xfId="0" applyNumberFormat="1" applyFont="1" applyFill="1" applyBorder="1" applyAlignment="1">
      <alignment horizontal="center"/>
    </xf>
    <xf numFmtId="0" fontId="17" fillId="0" borderId="0" xfId="1" applyBorder="1" applyAlignment="1" applyProtection="1">
      <alignment vertical="center"/>
    </xf>
    <xf numFmtId="0" fontId="4" fillId="0" borderId="3" xfId="0" applyFont="1" applyBorder="1" applyAlignment="1">
      <alignment vertical="center"/>
    </xf>
    <xf numFmtId="0" fontId="0" fillId="0" borderId="3" xfId="0" applyBorder="1" applyAlignment="1">
      <alignment vertical="center"/>
    </xf>
    <xf numFmtId="0" fontId="0" fillId="0" borderId="3" xfId="0" applyBorder="1"/>
    <xf numFmtId="0" fontId="0" fillId="0" borderId="28" xfId="0" applyBorder="1"/>
    <xf numFmtId="17" fontId="11" fillId="2" borderId="6" xfId="0" applyNumberFormat="1" applyFont="1" applyFill="1" applyBorder="1" applyAlignment="1">
      <alignment horizontal="center" vertical="center" wrapText="1"/>
    </xf>
    <xf numFmtId="0" fontId="9" fillId="0" borderId="0" xfId="0" applyFont="1" applyAlignment="1">
      <alignment horizontal="center"/>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29" xfId="0" applyFont="1" applyFill="1" applyBorder="1" applyAlignment="1">
      <alignment horizontal="center" vertical="center"/>
    </xf>
    <xf numFmtId="0" fontId="11" fillId="2" borderId="5" xfId="0" applyFont="1" applyFill="1" applyBorder="1" applyAlignment="1">
      <alignment horizontal="left" vertical="center" wrapText="1"/>
    </xf>
    <xf numFmtId="0" fontId="11" fillId="2" borderId="27" xfId="0" applyFont="1" applyFill="1" applyBorder="1" applyAlignment="1">
      <alignment horizontal="left" vertical="center" wrapText="1"/>
    </xf>
    <xf numFmtId="2" fontId="9" fillId="4" borderId="12" xfId="0" applyNumberFormat="1" applyFont="1" applyFill="1" applyBorder="1" applyAlignment="1">
      <alignment horizontal="center" vertical="center"/>
    </xf>
    <xf numFmtId="2" fontId="9" fillId="4" borderId="30" xfId="0" applyNumberFormat="1" applyFont="1" applyFill="1" applyBorder="1" applyAlignment="1">
      <alignment horizontal="center" vertical="center"/>
    </xf>
    <xf numFmtId="2" fontId="9" fillId="4" borderId="27" xfId="0" applyNumberFormat="1" applyFont="1" applyFill="1" applyBorder="1" applyAlignment="1">
      <alignment horizontal="center" vertical="center"/>
    </xf>
    <xf numFmtId="16" fontId="0" fillId="0" borderId="0" xfId="0" applyNumberFormat="1"/>
    <xf numFmtId="2" fontId="16" fillId="0" borderId="0" xfId="0" applyNumberFormat="1" applyFont="1" applyAlignment="1">
      <alignment vertical="top" wrapText="1"/>
    </xf>
    <xf numFmtId="0" fontId="16" fillId="0" borderId="0" xfId="0" applyFont="1" applyAlignment="1">
      <alignment vertical="top" wrapText="1"/>
    </xf>
    <xf numFmtId="0" fontId="0" fillId="0" borderId="0" xfId="0" applyAlignment="1">
      <alignment vertical="top" wrapText="1"/>
    </xf>
    <xf numFmtId="2" fontId="0" fillId="0" borderId="0" xfId="0" applyNumberFormat="1" applyAlignment="1">
      <alignment vertical="top" wrapText="1"/>
    </xf>
    <xf numFmtId="2" fontId="0" fillId="0" borderId="31" xfId="0" applyNumberFormat="1"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16" fillId="0" borderId="0" xfId="0" applyFont="1" applyAlignment="1">
      <alignment horizontal="center" vertical="top" wrapText="1"/>
    </xf>
    <xf numFmtId="0" fontId="0" fillId="0" borderId="0" xfId="0" applyAlignment="1">
      <alignment horizontal="center" vertical="top" wrapText="1"/>
    </xf>
    <xf numFmtId="2" fontId="16" fillId="0" borderId="0" xfId="0" applyNumberFormat="1" applyFont="1" applyAlignment="1">
      <alignment horizontal="center" vertical="top" wrapText="1"/>
    </xf>
    <xf numFmtId="0" fontId="0" fillId="0" borderId="32" xfId="0" applyBorder="1" applyAlignment="1">
      <alignment horizontal="center" vertical="top" wrapText="1"/>
    </xf>
    <xf numFmtId="0" fontId="0" fillId="0" borderId="35" xfId="0" applyBorder="1" applyAlignment="1">
      <alignment horizontal="center" vertical="top" wrapText="1"/>
    </xf>
    <xf numFmtId="0" fontId="0" fillId="0" borderId="34" xfId="0" applyBorder="1" applyAlignment="1">
      <alignment horizontal="center" vertical="top" wrapText="1"/>
    </xf>
    <xf numFmtId="2" fontId="17" fillId="0" borderId="36" xfId="1" applyNumberFormat="1" applyBorder="1" applyAlignment="1" applyProtection="1">
      <alignment horizontal="center" vertical="top" wrapText="1"/>
    </xf>
    <xf numFmtId="14" fontId="9" fillId="0" borderId="0" xfId="0" applyNumberFormat="1" applyFont="1"/>
    <xf numFmtId="0" fontId="4" fillId="0" borderId="29" xfId="0" applyFont="1" applyBorder="1" applyAlignment="1">
      <alignment horizontal="left" wrapText="1"/>
    </xf>
    <xf numFmtId="0" fontId="4" fillId="0" borderId="37" xfId="0" applyFont="1" applyBorder="1" applyAlignment="1">
      <alignment horizontal="left" wrapText="1"/>
    </xf>
    <xf numFmtId="0" fontId="4" fillId="0" borderId="6" xfId="0" applyFont="1" applyBorder="1" applyAlignment="1">
      <alignment horizontal="left" wrapText="1"/>
    </xf>
    <xf numFmtId="0" fontId="14" fillId="0" borderId="3" xfId="0" applyFont="1" applyBorder="1" applyAlignment="1">
      <alignment horizontal="center"/>
    </xf>
    <xf numFmtId="0" fontId="14" fillId="0" borderId="0" xfId="0" applyFont="1" applyBorder="1" applyAlignment="1">
      <alignment horizontal="center"/>
    </xf>
    <xf numFmtId="0" fontId="14" fillId="0" borderId="4" xfId="0" applyFont="1" applyBorder="1" applyAlignment="1">
      <alignment horizontal="center"/>
    </xf>
    <xf numFmtId="0" fontId="11" fillId="5" borderId="28" xfId="0" applyFont="1" applyFill="1" applyBorder="1" applyAlignment="1">
      <alignment horizontal="center"/>
    </xf>
    <xf numFmtId="0" fontId="11" fillId="5" borderId="1" xfId="0" applyFont="1" applyFill="1" applyBorder="1" applyAlignment="1">
      <alignment horizontal="center"/>
    </xf>
    <xf numFmtId="0" fontId="11" fillId="5" borderId="2" xfId="0" applyFont="1" applyFill="1" applyBorder="1" applyAlignment="1">
      <alignment horizontal="center"/>
    </xf>
    <xf numFmtId="0" fontId="11" fillId="5" borderId="8" xfId="0" applyFont="1" applyFill="1" applyBorder="1" applyAlignment="1">
      <alignment horizontal="center"/>
    </xf>
    <xf numFmtId="0" fontId="11" fillId="5" borderId="9" xfId="0" applyFont="1" applyFill="1" applyBorder="1" applyAlignment="1">
      <alignment horizontal="center"/>
    </xf>
    <xf numFmtId="0" fontId="11" fillId="5" borderId="10" xfId="0" applyFont="1" applyFill="1" applyBorder="1" applyAlignment="1">
      <alignment horizontal="center"/>
    </xf>
    <xf numFmtId="0" fontId="9" fillId="2" borderId="37" xfId="0" applyFont="1" applyFill="1" applyBorder="1" applyAlignment="1">
      <alignment horizontal="center"/>
    </xf>
    <xf numFmtId="0" fontId="9" fillId="2" borderId="1" xfId="0" applyFont="1" applyFill="1" applyBorder="1" applyAlignment="1">
      <alignment horizontal="center"/>
    </xf>
    <xf numFmtId="0" fontId="9" fillId="2" borderId="9" xfId="0" applyFont="1" applyFill="1" applyBorder="1" applyAlignment="1">
      <alignment horizontal="center"/>
    </xf>
    <xf numFmtId="0" fontId="9" fillId="2" borderId="28" xfId="0" applyFont="1" applyFill="1" applyBorder="1" applyAlignment="1">
      <alignment horizontal="center"/>
    </xf>
    <xf numFmtId="0" fontId="9" fillId="2" borderId="2" xfId="0" applyFont="1" applyFill="1" applyBorder="1" applyAlignment="1">
      <alignment horizontal="center"/>
    </xf>
    <xf numFmtId="0" fontId="9" fillId="2" borderId="38" xfId="0" applyFont="1" applyFill="1" applyBorder="1" applyAlignment="1">
      <alignment horizontal="center"/>
    </xf>
    <xf numFmtId="0" fontId="9" fillId="2" borderId="39" xfId="0" applyFont="1" applyFill="1" applyBorder="1" applyAlignment="1">
      <alignment horizontal="center"/>
    </xf>
    <xf numFmtId="0" fontId="9" fillId="2" borderId="40" xfId="0" applyFont="1" applyFill="1" applyBorder="1" applyAlignment="1">
      <alignment horizontal="center"/>
    </xf>
    <xf numFmtId="0" fontId="9" fillId="2" borderId="21" xfId="0" applyFont="1" applyFill="1" applyBorder="1" applyAlignment="1">
      <alignment horizontal="center"/>
    </xf>
    <xf numFmtId="0" fontId="9" fillId="2" borderId="41" xfId="0" applyFont="1" applyFill="1" applyBorder="1" applyAlignment="1">
      <alignment horizontal="center"/>
    </xf>
    <xf numFmtId="0" fontId="9" fillId="2" borderId="16" xfId="0" applyFont="1" applyFill="1" applyBorder="1" applyAlignment="1">
      <alignment horizontal="center"/>
    </xf>
    <xf numFmtId="0" fontId="9" fillId="2" borderId="29"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6"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gunnedah.nsw.gov.au/"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249410</xdr:colOff>
      <xdr:row>11</xdr:row>
      <xdr:rowOff>151054</xdr:rowOff>
    </xdr:from>
    <xdr:to>
      <xdr:col>16</xdr:col>
      <xdr:colOff>573940</xdr:colOff>
      <xdr:row>26</xdr:row>
      <xdr:rowOff>205291</xdr:rowOff>
    </xdr:to>
    <xdr:pic>
      <xdr:nvPicPr>
        <xdr:cNvPr id="2" name="Picture 1" descr="Gunnedah Saleyards 2.jpg"/>
        <xdr:cNvPicPr>
          <a:picLocks noChangeAspect="1"/>
        </xdr:cNvPicPr>
      </xdr:nvPicPr>
      <xdr:blipFill>
        <a:blip xmlns:r="http://schemas.openxmlformats.org/officeDocument/2006/relationships" r:embed="rId1" cstate="print"/>
        <a:stretch>
          <a:fillRect/>
        </a:stretch>
      </xdr:blipFill>
      <xdr:spPr>
        <a:xfrm>
          <a:off x="4409034" y="2006748"/>
          <a:ext cx="5891612" cy="2994660"/>
        </a:xfrm>
        <a:prstGeom prst="rect">
          <a:avLst/>
        </a:prstGeom>
        <a:scene3d>
          <a:camera prst="orthographicFront"/>
          <a:lightRig rig="threePt" dir="t"/>
        </a:scene3d>
        <a:sp3d>
          <a:bevelT w="165100" prst="coolSlant"/>
        </a:sp3d>
      </xdr:spPr>
    </xdr:pic>
    <xdr:clientData/>
  </xdr:twoCellAnchor>
  <xdr:twoCellAnchor editAs="oneCell">
    <xdr:from>
      <xdr:col>15</xdr:col>
      <xdr:colOff>361950</xdr:colOff>
      <xdr:row>35</xdr:row>
      <xdr:rowOff>76200</xdr:rowOff>
    </xdr:from>
    <xdr:to>
      <xdr:col>16</xdr:col>
      <xdr:colOff>619125</xdr:colOff>
      <xdr:row>35</xdr:row>
      <xdr:rowOff>1133475</xdr:rowOff>
    </xdr:to>
    <xdr:pic>
      <xdr:nvPicPr>
        <xdr:cNvPr id="2166" name="Picture 2" descr="Gunnedah Logo">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srcRect/>
        <a:stretch>
          <a:fillRect/>
        </a:stretch>
      </xdr:blipFill>
      <xdr:spPr bwMode="auto">
        <a:xfrm>
          <a:off x="9382125" y="6877050"/>
          <a:ext cx="933450" cy="1057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1</xdr:row>
      <xdr:rowOff>66675</xdr:rowOff>
    </xdr:from>
    <xdr:to>
      <xdr:col>9</xdr:col>
      <xdr:colOff>2286000</xdr:colOff>
      <xdr:row>39</xdr:row>
      <xdr:rowOff>47625</xdr:rowOff>
    </xdr:to>
    <xdr:pic>
      <xdr:nvPicPr>
        <xdr:cNvPr id="5179" name="Picture 1" descr="Monitor Locations.PNG"/>
        <xdr:cNvPicPr>
          <a:picLocks noChangeAspect="1"/>
        </xdr:cNvPicPr>
      </xdr:nvPicPr>
      <xdr:blipFill>
        <a:blip xmlns:r="http://schemas.openxmlformats.org/officeDocument/2006/relationships" r:embed="rId1" cstate="print"/>
        <a:srcRect/>
        <a:stretch>
          <a:fillRect/>
        </a:stretch>
      </xdr:blipFill>
      <xdr:spPr bwMode="auto">
        <a:xfrm>
          <a:off x="542925" y="304800"/>
          <a:ext cx="9144000" cy="6134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nvironment.nsw.gov.au/prpoeoapp/ViewPOEOLicence.aspx?DOCID=28479&amp;SYSUID=1&amp;LICID=11561" TargetMode="External"/><Relationship Id="rId1" Type="http://schemas.openxmlformats.org/officeDocument/2006/relationships/hyperlink" Target="http://www.environment.nsw.gov.au/prpoeoapp/ViewPOEOLicence.aspx?DOCID=31438&amp;SYSUID=1&amp;LICID=1600"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Q36"/>
  <sheetViews>
    <sheetView zoomScaleNormal="100" workbookViewId="0">
      <selection activeCell="C29" sqref="C29"/>
    </sheetView>
  </sheetViews>
  <sheetFormatPr defaultRowHeight="12.75" x14ac:dyDescent="0.2"/>
  <cols>
    <col min="1" max="1" width="7.28515625" customWidth="1"/>
    <col min="16" max="16" width="10.140625" customWidth="1"/>
    <col min="17" max="17" width="12.140625" customWidth="1"/>
  </cols>
  <sheetData>
    <row r="1" spans="2:17" ht="10.15" customHeight="1" thickBot="1" x14ac:dyDescent="0.25"/>
    <row r="2" spans="2:17" ht="10.15" customHeight="1" x14ac:dyDescent="0.2">
      <c r="B2" s="113"/>
      <c r="C2" s="4"/>
      <c r="D2" s="4"/>
      <c r="E2" s="4"/>
      <c r="F2" s="4"/>
      <c r="G2" s="4"/>
      <c r="H2" s="4"/>
      <c r="I2" s="4"/>
      <c r="J2" s="4"/>
      <c r="K2" s="4"/>
      <c r="L2" s="4"/>
      <c r="M2" s="4"/>
      <c r="N2" s="4"/>
      <c r="O2" s="4"/>
      <c r="P2" s="4"/>
      <c r="Q2" s="5"/>
    </row>
    <row r="3" spans="2:17" ht="23.25" x14ac:dyDescent="0.35">
      <c r="B3" s="144" t="s">
        <v>85</v>
      </c>
      <c r="C3" s="145"/>
      <c r="D3" s="145"/>
      <c r="E3" s="145"/>
      <c r="F3" s="145"/>
      <c r="G3" s="145"/>
      <c r="H3" s="145"/>
      <c r="I3" s="145"/>
      <c r="J3" s="145"/>
      <c r="K3" s="145"/>
      <c r="L3" s="145"/>
      <c r="M3" s="145"/>
      <c r="N3" s="145"/>
      <c r="O3" s="145"/>
      <c r="P3" s="145"/>
      <c r="Q3" s="146"/>
    </row>
    <row r="4" spans="2:17" s="3" customFormat="1" ht="9" customHeight="1" thickBot="1" x14ac:dyDescent="0.25">
      <c r="B4" s="6"/>
      <c r="C4" s="7"/>
      <c r="D4" s="7"/>
      <c r="E4" s="7"/>
      <c r="F4" s="7"/>
      <c r="G4" s="7"/>
      <c r="H4" s="7"/>
      <c r="I4" s="7"/>
      <c r="J4" s="7"/>
      <c r="K4" s="7"/>
      <c r="L4" s="7"/>
      <c r="M4" s="7"/>
      <c r="N4" s="7"/>
      <c r="O4" s="7"/>
      <c r="P4" s="7"/>
      <c r="Q4" s="8"/>
    </row>
    <row r="5" spans="2:17" s="3" customFormat="1" ht="16.5" thickBot="1" x14ac:dyDescent="0.3">
      <c r="B5" s="6"/>
      <c r="C5" s="10" t="s">
        <v>16</v>
      </c>
      <c r="D5" s="10"/>
      <c r="E5" s="7"/>
      <c r="F5" s="7" t="s">
        <v>74</v>
      </c>
      <c r="G5" s="7"/>
      <c r="H5" s="7"/>
      <c r="I5" s="7"/>
      <c r="J5" s="7"/>
      <c r="K5" s="7"/>
      <c r="L5" s="7"/>
      <c r="M5" s="7"/>
      <c r="N5" s="7"/>
      <c r="O5" s="21" t="s">
        <v>69</v>
      </c>
      <c r="P5" s="80" t="s">
        <v>116</v>
      </c>
      <c r="Q5" s="8"/>
    </row>
    <row r="6" spans="2:17" s="3" customFormat="1" ht="16.5" thickBot="1" x14ac:dyDescent="0.3">
      <c r="B6" s="6"/>
      <c r="C6" s="10" t="s">
        <v>17</v>
      </c>
      <c r="D6" s="10"/>
      <c r="E6" s="7"/>
      <c r="F6" s="7" t="s">
        <v>44</v>
      </c>
      <c r="G6" s="7"/>
      <c r="H6" s="7"/>
      <c r="I6" s="7"/>
      <c r="J6" s="7"/>
      <c r="K6" s="7"/>
      <c r="L6" s="7"/>
      <c r="M6" s="7"/>
      <c r="N6" s="7"/>
      <c r="O6" s="7"/>
      <c r="P6" s="7"/>
      <c r="Q6" s="8"/>
    </row>
    <row r="7" spans="2:17" s="3" customFormat="1" ht="16.5" thickBot="1" x14ac:dyDescent="0.3">
      <c r="B7" s="6"/>
      <c r="C7" s="10" t="s">
        <v>21</v>
      </c>
      <c r="D7" s="10"/>
      <c r="E7" s="7"/>
      <c r="F7" s="7" t="s">
        <v>45</v>
      </c>
      <c r="G7" s="7"/>
      <c r="H7" s="7"/>
      <c r="I7" s="7"/>
      <c r="J7" s="7"/>
      <c r="K7" s="7"/>
      <c r="L7" s="7"/>
      <c r="M7" s="7"/>
      <c r="N7" s="7"/>
      <c r="O7" s="21" t="s">
        <v>73</v>
      </c>
      <c r="P7" s="71"/>
      <c r="Q7" s="8"/>
    </row>
    <row r="8" spans="2:17" s="3" customFormat="1" ht="18.600000000000001" customHeight="1" x14ac:dyDescent="0.2">
      <c r="B8" s="6"/>
      <c r="C8" s="7"/>
      <c r="D8" s="7"/>
      <c r="E8" s="7"/>
      <c r="F8" s="7"/>
      <c r="G8" s="7"/>
      <c r="H8" s="7"/>
      <c r="I8" s="7"/>
      <c r="J8" s="7"/>
      <c r="K8" s="7"/>
      <c r="L8" s="7"/>
      <c r="M8" s="7"/>
      <c r="N8" s="7"/>
      <c r="O8" s="7"/>
      <c r="P8" s="7"/>
      <c r="Q8" s="8"/>
    </row>
    <row r="9" spans="2:17" ht="15" x14ac:dyDescent="0.2">
      <c r="B9" s="112"/>
      <c r="C9" s="23" t="s">
        <v>20</v>
      </c>
      <c r="D9" s="23"/>
      <c r="E9" s="23"/>
      <c r="F9" s="23"/>
      <c r="G9" s="23"/>
      <c r="H9" s="23"/>
      <c r="I9" s="23"/>
      <c r="J9" s="23"/>
      <c r="K9" s="1"/>
      <c r="L9" s="1"/>
      <c r="M9" s="1"/>
      <c r="N9" s="1"/>
      <c r="O9" s="1"/>
      <c r="P9" s="1"/>
      <c r="Q9" s="11"/>
    </row>
    <row r="10" spans="2:17" s="3" customFormat="1" ht="15" x14ac:dyDescent="0.2">
      <c r="B10" s="6"/>
      <c r="C10" s="7"/>
      <c r="D10" s="7"/>
      <c r="E10" s="7"/>
      <c r="F10" s="7"/>
      <c r="G10" s="7"/>
      <c r="H10" s="7"/>
      <c r="I10" s="7"/>
      <c r="J10" s="7"/>
      <c r="K10" s="7"/>
      <c r="L10" s="7"/>
      <c r="M10" s="7"/>
      <c r="N10" s="7"/>
      <c r="O10" s="7"/>
      <c r="P10" s="7"/>
      <c r="Q10" s="8"/>
    </row>
    <row r="11" spans="2:17" ht="15.75" x14ac:dyDescent="0.25">
      <c r="B11" s="112"/>
      <c r="C11" s="10" t="s">
        <v>26</v>
      </c>
      <c r="D11" s="1"/>
      <c r="E11" s="1"/>
      <c r="F11" s="1"/>
      <c r="G11" s="1"/>
      <c r="H11" s="29" t="s">
        <v>72</v>
      </c>
      <c r="I11" s="1"/>
      <c r="J11" s="1"/>
      <c r="K11" s="1"/>
      <c r="L11" s="1"/>
      <c r="M11" s="1"/>
      <c r="N11" s="1"/>
      <c r="O11" s="1"/>
      <c r="P11" s="1"/>
      <c r="Q11" s="11"/>
    </row>
    <row r="12" spans="2:17" s="3" customFormat="1" ht="15.75" x14ac:dyDescent="0.25">
      <c r="B12" s="9"/>
      <c r="C12" s="7"/>
      <c r="D12" s="7"/>
      <c r="E12" s="7"/>
      <c r="F12" s="7"/>
      <c r="G12" s="7"/>
      <c r="H12" s="7"/>
      <c r="I12" s="7"/>
      <c r="J12" s="7"/>
      <c r="K12" s="7"/>
      <c r="L12" s="7"/>
      <c r="M12" s="7"/>
      <c r="N12" s="7"/>
      <c r="O12" s="7"/>
      <c r="P12" s="7"/>
      <c r="Q12" s="8"/>
    </row>
    <row r="13" spans="2:17" s="3" customFormat="1" ht="15.75" x14ac:dyDescent="0.25">
      <c r="B13" s="6"/>
      <c r="C13" s="10" t="s">
        <v>75</v>
      </c>
      <c r="D13" s="7"/>
      <c r="E13" s="7"/>
      <c r="F13" s="7"/>
      <c r="G13" s="7"/>
      <c r="H13" s="23"/>
      <c r="I13" s="7"/>
      <c r="J13" s="7"/>
      <c r="K13" s="7"/>
      <c r="L13" s="7"/>
      <c r="M13" s="7"/>
      <c r="N13" s="7"/>
      <c r="O13" s="7"/>
      <c r="P13" s="7"/>
      <c r="Q13" s="8"/>
    </row>
    <row r="14" spans="2:17" s="3" customFormat="1" ht="9.6" customHeight="1" x14ac:dyDescent="0.2">
      <c r="B14" s="6"/>
      <c r="C14" s="7"/>
      <c r="D14" s="7"/>
      <c r="E14" s="7"/>
      <c r="F14" s="7"/>
      <c r="G14" s="7"/>
      <c r="H14" s="7"/>
      <c r="I14" s="7"/>
      <c r="J14" s="7"/>
      <c r="K14" s="7"/>
      <c r="L14" s="7"/>
      <c r="M14" s="7"/>
      <c r="N14" s="7"/>
      <c r="O14" s="7"/>
      <c r="P14" s="7"/>
      <c r="Q14" s="8"/>
    </row>
    <row r="15" spans="2:17" s="35" customFormat="1" ht="22.15" customHeight="1" x14ac:dyDescent="0.2">
      <c r="B15" s="110"/>
      <c r="C15" s="109" t="s">
        <v>25</v>
      </c>
      <c r="D15" s="33"/>
      <c r="E15" s="33"/>
      <c r="F15" s="33"/>
      <c r="G15" s="33"/>
      <c r="H15" s="33"/>
      <c r="I15" s="33"/>
      <c r="J15" s="33"/>
      <c r="K15" s="33"/>
      <c r="L15" s="33"/>
      <c r="M15" s="33"/>
      <c r="N15" s="33"/>
      <c r="O15" s="33"/>
      <c r="P15" s="33"/>
      <c r="Q15" s="34"/>
    </row>
    <row r="16" spans="2:17" s="3" customFormat="1" ht="9.6" customHeight="1" x14ac:dyDescent="0.2">
      <c r="B16" s="6"/>
      <c r="C16" s="7"/>
      <c r="D16" s="7"/>
      <c r="E16" s="7"/>
      <c r="F16" s="7"/>
      <c r="G16" s="7"/>
      <c r="H16" s="7"/>
      <c r="I16" s="7"/>
      <c r="J16" s="7"/>
      <c r="K16" s="7"/>
      <c r="L16" s="7"/>
      <c r="M16" s="7"/>
      <c r="N16" s="7"/>
      <c r="O16" s="7"/>
      <c r="P16" s="7"/>
      <c r="Q16" s="8"/>
    </row>
    <row r="17" spans="2:17" s="35" customFormat="1" ht="22.15" customHeight="1" x14ac:dyDescent="0.2">
      <c r="B17" s="110"/>
      <c r="C17" s="109" t="s">
        <v>28</v>
      </c>
      <c r="D17" s="33"/>
      <c r="E17" s="33"/>
      <c r="F17" s="33"/>
      <c r="G17" s="33"/>
      <c r="H17" s="33"/>
      <c r="I17" s="33"/>
      <c r="J17" s="33"/>
      <c r="K17" s="33"/>
      <c r="L17" s="33"/>
      <c r="M17" s="33"/>
      <c r="N17" s="33"/>
      <c r="O17" s="33"/>
      <c r="P17" s="33"/>
      <c r="Q17" s="34"/>
    </row>
    <row r="18" spans="2:17" s="3" customFormat="1" ht="9.6" customHeight="1" x14ac:dyDescent="0.2">
      <c r="B18" s="6"/>
      <c r="C18" s="7"/>
      <c r="D18" s="7"/>
      <c r="E18" s="7"/>
      <c r="F18" s="7"/>
      <c r="G18" s="7"/>
      <c r="H18" s="7"/>
      <c r="I18" s="7"/>
      <c r="J18" s="7"/>
      <c r="K18" s="7"/>
      <c r="L18" s="7"/>
      <c r="M18" s="7"/>
      <c r="N18" s="7"/>
      <c r="O18" s="7"/>
      <c r="P18" s="7"/>
      <c r="Q18" s="8"/>
    </row>
    <row r="19" spans="2:17" s="35" customFormat="1" ht="22.15" customHeight="1" x14ac:dyDescent="0.2">
      <c r="B19" s="110"/>
      <c r="C19" s="109" t="s">
        <v>29</v>
      </c>
      <c r="D19" s="33"/>
      <c r="E19" s="33"/>
      <c r="F19" s="33"/>
      <c r="G19" s="33"/>
      <c r="H19" s="33"/>
      <c r="I19" s="33"/>
      <c r="J19" s="33"/>
      <c r="K19" s="33"/>
      <c r="L19" s="33"/>
      <c r="M19" s="33"/>
      <c r="N19" s="33"/>
      <c r="O19" s="33"/>
      <c r="P19" s="33"/>
      <c r="Q19" s="34"/>
    </row>
    <row r="20" spans="2:17" s="3" customFormat="1" ht="9.6" customHeight="1" x14ac:dyDescent="0.2">
      <c r="B20" s="6"/>
      <c r="C20" s="7"/>
      <c r="D20" s="7"/>
      <c r="E20" s="7"/>
      <c r="F20" s="7"/>
      <c r="G20" s="7"/>
      <c r="H20" s="7"/>
      <c r="I20" s="7"/>
      <c r="J20" s="7"/>
      <c r="K20" s="7"/>
      <c r="L20" s="7"/>
      <c r="M20" s="7"/>
      <c r="N20" s="7"/>
      <c r="O20" s="7"/>
      <c r="P20" s="7"/>
      <c r="Q20" s="8"/>
    </row>
    <row r="21" spans="2:17" s="35" customFormat="1" ht="22.15" customHeight="1" x14ac:dyDescent="0.2">
      <c r="B21" s="110"/>
      <c r="C21" s="109" t="s">
        <v>30</v>
      </c>
      <c r="D21" s="33"/>
      <c r="E21" s="33"/>
      <c r="F21" s="33"/>
      <c r="G21" s="33"/>
      <c r="H21" s="33"/>
      <c r="I21" s="33"/>
      <c r="J21" s="33"/>
      <c r="K21" s="33"/>
      <c r="L21" s="33"/>
      <c r="M21" s="33"/>
      <c r="N21" s="33"/>
      <c r="O21" s="33"/>
      <c r="P21" s="33"/>
      <c r="Q21" s="34"/>
    </row>
    <row r="22" spans="2:17" s="3" customFormat="1" ht="9.6" customHeight="1" x14ac:dyDescent="0.2">
      <c r="B22" s="6"/>
      <c r="C22" s="7"/>
      <c r="D22" s="7"/>
      <c r="E22" s="7"/>
      <c r="F22" s="7"/>
      <c r="G22" s="7"/>
      <c r="H22" s="7"/>
      <c r="I22" s="7"/>
      <c r="J22" s="7"/>
      <c r="K22" s="7"/>
      <c r="L22" s="7"/>
      <c r="M22" s="7"/>
      <c r="N22" s="7"/>
      <c r="O22" s="7"/>
      <c r="P22" s="7"/>
      <c r="Q22" s="8"/>
    </row>
    <row r="23" spans="2:17" s="38" customFormat="1" ht="22.15" customHeight="1" x14ac:dyDescent="0.2">
      <c r="B23" s="111"/>
      <c r="C23" s="109" t="s">
        <v>31</v>
      </c>
      <c r="D23" s="36"/>
      <c r="E23" s="36"/>
      <c r="F23" s="36"/>
      <c r="G23" s="36"/>
      <c r="H23" s="36"/>
      <c r="I23" s="36"/>
      <c r="J23" s="36"/>
      <c r="K23" s="36"/>
      <c r="L23" s="36"/>
      <c r="M23" s="36"/>
      <c r="N23" s="36"/>
      <c r="O23" s="36"/>
      <c r="P23" s="36"/>
      <c r="Q23" s="37"/>
    </row>
    <row r="24" spans="2:17" s="3" customFormat="1" ht="9.6" customHeight="1" x14ac:dyDescent="0.2">
      <c r="B24" s="6"/>
      <c r="C24" s="7"/>
      <c r="D24" s="7"/>
      <c r="E24" s="7"/>
      <c r="F24" s="7"/>
      <c r="G24" s="7"/>
      <c r="H24" s="7"/>
      <c r="I24" s="7"/>
      <c r="J24" s="7"/>
      <c r="K24" s="7"/>
      <c r="L24" s="7"/>
      <c r="M24" s="7"/>
      <c r="N24" s="7"/>
      <c r="O24" s="7"/>
      <c r="P24" s="7"/>
      <c r="Q24" s="8"/>
    </row>
    <row r="25" spans="2:17" s="38" customFormat="1" ht="22.15" customHeight="1" x14ac:dyDescent="0.2">
      <c r="B25" s="111"/>
      <c r="C25" s="109" t="s">
        <v>32</v>
      </c>
      <c r="D25" s="36"/>
      <c r="E25" s="36"/>
      <c r="F25" s="36"/>
      <c r="G25" s="36"/>
      <c r="H25" s="36"/>
      <c r="I25" s="36"/>
      <c r="J25" s="36"/>
      <c r="K25" s="36"/>
      <c r="L25" s="36"/>
      <c r="M25" s="36"/>
      <c r="N25" s="36"/>
      <c r="O25" s="36"/>
      <c r="P25" s="36"/>
      <c r="Q25" s="37"/>
    </row>
    <row r="26" spans="2:17" s="3" customFormat="1" ht="9.6" customHeight="1" x14ac:dyDescent="0.2">
      <c r="B26" s="6"/>
      <c r="C26" s="7"/>
      <c r="D26" s="7"/>
      <c r="E26" s="7"/>
      <c r="F26" s="7"/>
      <c r="G26" s="7"/>
      <c r="H26" s="7"/>
      <c r="I26" s="7"/>
      <c r="J26" s="7"/>
      <c r="K26" s="7"/>
      <c r="L26" s="7"/>
      <c r="M26" s="7"/>
      <c r="N26" s="7"/>
      <c r="O26" s="7"/>
      <c r="P26" s="7"/>
      <c r="Q26" s="8"/>
    </row>
    <row r="27" spans="2:17" s="38" customFormat="1" ht="22.15" customHeight="1" x14ac:dyDescent="0.2">
      <c r="B27" s="111"/>
      <c r="C27" s="109" t="s">
        <v>33</v>
      </c>
      <c r="D27" s="36"/>
      <c r="E27" s="36"/>
      <c r="F27" s="36"/>
      <c r="G27" s="36"/>
      <c r="H27" s="36"/>
      <c r="I27" s="36"/>
      <c r="J27" s="36"/>
      <c r="K27" s="36"/>
      <c r="L27" s="36"/>
      <c r="M27" s="36"/>
      <c r="N27" s="36"/>
      <c r="O27" s="36"/>
      <c r="P27" s="36"/>
      <c r="Q27" s="37"/>
    </row>
    <row r="28" spans="2:17" ht="11.45" customHeight="1" x14ac:dyDescent="0.2">
      <c r="B28" s="112"/>
      <c r="C28" s="23"/>
      <c r="D28" s="1"/>
      <c r="E28" s="1"/>
      <c r="F28" s="1"/>
      <c r="G28" s="1"/>
      <c r="H28" s="1"/>
      <c r="I28" s="1"/>
      <c r="J28" s="1"/>
      <c r="K28" s="1"/>
      <c r="L28" s="1"/>
      <c r="M28" s="1"/>
      <c r="N28" s="1"/>
      <c r="O28" s="1"/>
      <c r="P28" s="1"/>
      <c r="Q28" s="11"/>
    </row>
    <row r="29" spans="2:17" s="38" customFormat="1" ht="22.5" customHeight="1" x14ac:dyDescent="0.2">
      <c r="B29" s="111"/>
      <c r="C29" s="2" t="s">
        <v>101</v>
      </c>
      <c r="D29" s="36"/>
      <c r="E29" s="36"/>
      <c r="F29" s="36"/>
      <c r="G29" s="36"/>
      <c r="H29" s="36"/>
      <c r="I29" s="36"/>
      <c r="J29" s="36"/>
      <c r="K29" s="36"/>
      <c r="L29" s="36"/>
      <c r="M29" s="36"/>
      <c r="N29" s="36"/>
      <c r="O29" s="36"/>
      <c r="P29" s="36"/>
      <c r="Q29" s="37"/>
    </row>
    <row r="30" spans="2:17" ht="8.25" customHeight="1" x14ac:dyDescent="0.2">
      <c r="B30" s="112"/>
      <c r="C30" s="23"/>
      <c r="D30" s="1"/>
      <c r="E30" s="1"/>
      <c r="F30" s="1"/>
      <c r="G30" s="1"/>
      <c r="H30" s="1"/>
      <c r="I30" s="1"/>
      <c r="J30" s="1"/>
      <c r="K30" s="1"/>
      <c r="L30" s="1"/>
      <c r="M30" s="1"/>
      <c r="N30" s="1"/>
      <c r="O30" s="1"/>
      <c r="P30" s="1"/>
      <c r="Q30" s="11"/>
    </row>
    <row r="31" spans="2:17" ht="19.5" customHeight="1" x14ac:dyDescent="0.2">
      <c r="B31" s="112"/>
      <c r="C31" s="23"/>
      <c r="D31" s="1"/>
      <c r="E31" s="1"/>
      <c r="F31" s="1"/>
      <c r="G31" s="1"/>
      <c r="H31" s="1"/>
      <c r="I31" s="1"/>
      <c r="J31" s="1"/>
      <c r="K31" s="1"/>
      <c r="L31" s="1"/>
      <c r="M31" s="1"/>
      <c r="N31" s="1"/>
      <c r="O31" s="1"/>
      <c r="P31" s="1"/>
      <c r="Q31" s="11"/>
    </row>
    <row r="32" spans="2:17" ht="15.75" x14ac:dyDescent="0.25">
      <c r="B32" s="112"/>
      <c r="C32" s="10" t="s">
        <v>24</v>
      </c>
      <c r="D32" s="1"/>
      <c r="E32" s="1"/>
      <c r="F32" s="1"/>
      <c r="G32" s="1"/>
      <c r="H32" s="1"/>
      <c r="I32" s="1"/>
      <c r="J32" s="1"/>
      <c r="K32" s="1"/>
      <c r="L32" s="1"/>
      <c r="M32" s="1"/>
      <c r="N32" s="1"/>
      <c r="O32" s="1"/>
      <c r="P32" s="1"/>
      <c r="Q32" s="11"/>
    </row>
    <row r="33" spans="2:17" s="3" customFormat="1" ht="6.6" customHeight="1" x14ac:dyDescent="0.2">
      <c r="B33" s="6"/>
      <c r="C33" s="7"/>
      <c r="D33" s="7"/>
      <c r="E33" s="7"/>
      <c r="F33" s="7"/>
      <c r="G33" s="7"/>
      <c r="H33" s="7"/>
      <c r="I33" s="7"/>
      <c r="J33" s="7"/>
      <c r="K33" s="7"/>
      <c r="L33" s="7"/>
      <c r="M33" s="7"/>
      <c r="N33" s="7"/>
      <c r="O33" s="7"/>
      <c r="P33" s="7"/>
      <c r="Q33" s="8"/>
    </row>
    <row r="34" spans="2:17" s="38" customFormat="1" ht="28.9" customHeight="1" x14ac:dyDescent="0.2">
      <c r="B34" s="111"/>
      <c r="C34" s="109" t="s">
        <v>19</v>
      </c>
      <c r="D34" s="36"/>
      <c r="E34" s="36"/>
      <c r="F34" s="36"/>
      <c r="G34" s="36"/>
      <c r="H34" s="36"/>
      <c r="I34" s="36"/>
      <c r="J34" s="36"/>
      <c r="K34" s="36"/>
      <c r="L34" s="36"/>
      <c r="M34" s="36"/>
      <c r="N34" s="36"/>
      <c r="O34" s="36"/>
      <c r="P34" s="36"/>
      <c r="Q34" s="37"/>
    </row>
    <row r="35" spans="2:17" ht="12" customHeight="1" thickBot="1" x14ac:dyDescent="0.25">
      <c r="B35" s="30"/>
      <c r="C35" s="31"/>
      <c r="D35" s="31"/>
      <c r="E35" s="31"/>
      <c r="F35" s="31"/>
      <c r="G35" s="31"/>
      <c r="H35" s="31"/>
      <c r="I35" s="31"/>
      <c r="J35" s="31"/>
      <c r="K35" s="31"/>
      <c r="L35" s="31"/>
      <c r="M35" s="31"/>
      <c r="N35" s="31"/>
      <c r="O35" s="31"/>
      <c r="P35" s="31"/>
      <c r="Q35" s="32"/>
    </row>
    <row r="36" spans="2:17" ht="94.9" customHeight="1" thickBot="1" x14ac:dyDescent="0.25">
      <c r="B36" s="141" t="s">
        <v>68</v>
      </c>
      <c r="C36" s="142"/>
      <c r="D36" s="142"/>
      <c r="E36" s="142"/>
      <c r="F36" s="142"/>
      <c r="G36" s="142"/>
      <c r="H36" s="142"/>
      <c r="I36" s="142"/>
      <c r="J36" s="142"/>
      <c r="K36" s="142"/>
      <c r="L36" s="142"/>
      <c r="M36" s="142"/>
      <c r="N36" s="142"/>
      <c r="O36" s="142"/>
      <c r="P36" s="142"/>
      <c r="Q36" s="143"/>
    </row>
  </sheetData>
  <mergeCells count="2">
    <mergeCell ref="B36:Q36"/>
    <mergeCell ref="B3:Q3"/>
  </mergeCells>
  <phoneticPr fontId="15" type="noConversion"/>
  <hyperlinks>
    <hyperlink ref="C15" location="'EPA 1'!A1" display="Licence Pt 20 Monthly Summary"/>
    <hyperlink ref="C34" location="'Corrections Log'!HLink" display="Corrections Log"/>
    <hyperlink ref="C9" r:id="rId1" display="http://www.environment.nsw.gov.au/prpoeoapp/ViewPOEOLicence.aspx?DOCID=31438&amp;SYSUID=1&amp;LICID=1600"/>
    <hyperlink ref="C9:J9" r:id="rId2" display="To retrieve the full licence from the EPA website, click this link."/>
    <hyperlink ref="C17" location="'EPA 2'!A1" display="EPA 2"/>
    <hyperlink ref="C19" location="'EPA 3'!A1" display="EPA 3'!A1"/>
    <hyperlink ref="C21" location="'EPA 4'!A1" display="EPA 4"/>
    <hyperlink ref="C23" location="'EPA 5'!A1" display="EPA 5"/>
    <hyperlink ref="H11" location="'Monitor Point Map'!A1" display="MONITORING POINTS MAP"/>
    <hyperlink ref="C25" location="'EPA 6'!A1" display="EPA 6"/>
    <hyperlink ref="C27" location="'EPA 7'!A1" display="EPA 7"/>
    <hyperlink ref="C29" location="DISCHARGES!A1" display="EPA 7"/>
  </hyperlinks>
  <pageMargins left="0.25" right="0.25" top="0.75" bottom="0.75" header="0.3" footer="0.3"/>
  <pageSetup paperSize="9" scale="73"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6"/>
  <sheetViews>
    <sheetView tabSelected="1" zoomScaleNormal="100" workbookViewId="0">
      <selection activeCell="C62" sqref="C62"/>
    </sheetView>
  </sheetViews>
  <sheetFormatPr defaultColWidth="8.85546875" defaultRowHeight="12.75" x14ac:dyDescent="0.2"/>
  <cols>
    <col min="1" max="1" width="2.85546875" style="12" customWidth="1"/>
    <col min="2" max="2" width="35.7109375" style="12" customWidth="1"/>
    <col min="3" max="6" width="26.140625" style="115" customWidth="1"/>
    <col min="7" max="9" width="13" style="12" customWidth="1"/>
    <col min="10" max="10" width="3.140625" style="12" customWidth="1"/>
    <col min="11" max="16384" width="8.85546875" style="12"/>
  </cols>
  <sheetData>
    <row r="1" spans="2:7" ht="10.5" customHeight="1" thickBot="1" x14ac:dyDescent="0.25"/>
    <row r="2" spans="2:7" ht="19.5" thickBot="1" x14ac:dyDescent="0.35">
      <c r="B2" s="81" t="s">
        <v>94</v>
      </c>
      <c r="E2" s="21" t="s">
        <v>69</v>
      </c>
      <c r="F2" s="53" t="s">
        <v>116</v>
      </c>
      <c r="G2" s="14"/>
    </row>
    <row r="3" spans="2:7" ht="13.5" thickBot="1" x14ac:dyDescent="0.25"/>
    <row r="4" spans="2:7" ht="18" customHeight="1" thickBot="1" x14ac:dyDescent="0.25">
      <c r="B4" s="15" t="s">
        <v>92</v>
      </c>
      <c r="C4" s="15" t="s">
        <v>93</v>
      </c>
      <c r="D4" s="15" t="s">
        <v>146</v>
      </c>
      <c r="E4" s="15" t="s">
        <v>28</v>
      </c>
      <c r="F4" s="15" t="s">
        <v>30</v>
      </c>
    </row>
    <row r="5" spans="2:7" ht="18" customHeight="1" thickBot="1" x14ac:dyDescent="0.25">
      <c r="B5" s="15" t="s">
        <v>5</v>
      </c>
      <c r="C5" s="116" t="s">
        <v>109</v>
      </c>
      <c r="D5" s="116" t="s">
        <v>110</v>
      </c>
      <c r="E5" s="116" t="s">
        <v>110</v>
      </c>
      <c r="F5" s="116" t="s">
        <v>110</v>
      </c>
    </row>
    <row r="6" spans="2:7" ht="18" customHeight="1" thickBot="1" x14ac:dyDescent="0.25">
      <c r="B6" s="119" t="s">
        <v>7</v>
      </c>
      <c r="C6" s="116" t="s">
        <v>95</v>
      </c>
      <c r="D6" s="117" t="s">
        <v>96</v>
      </c>
      <c r="E6" s="117" t="s">
        <v>96</v>
      </c>
      <c r="F6" s="116" t="s">
        <v>95</v>
      </c>
    </row>
    <row r="7" spans="2:7" ht="18" customHeight="1" thickBot="1" x14ac:dyDescent="0.25">
      <c r="B7" s="120" t="s">
        <v>23</v>
      </c>
      <c r="C7" s="116" t="s">
        <v>97</v>
      </c>
      <c r="D7" s="117" t="s">
        <v>98</v>
      </c>
      <c r="E7" s="118" t="s">
        <v>98</v>
      </c>
      <c r="F7" s="117" t="s">
        <v>99</v>
      </c>
    </row>
    <row r="8" spans="2:7" ht="18" customHeight="1" thickBot="1" x14ac:dyDescent="0.25">
      <c r="B8" s="119" t="s">
        <v>100</v>
      </c>
      <c r="C8" s="164"/>
      <c r="D8" s="165"/>
      <c r="E8" s="165"/>
      <c r="F8" s="166"/>
    </row>
    <row r="9" spans="2:7" ht="17.25" customHeight="1" thickBot="1" x14ac:dyDescent="0.25">
      <c r="B9" s="124">
        <v>42492</v>
      </c>
      <c r="C9" s="121" t="s">
        <v>117</v>
      </c>
      <c r="D9" s="121">
        <v>55998</v>
      </c>
      <c r="E9" s="121">
        <v>118319</v>
      </c>
      <c r="F9" s="121" t="s">
        <v>115</v>
      </c>
    </row>
    <row r="10" spans="2:7" ht="17.25" customHeight="1" thickBot="1" x14ac:dyDescent="0.25">
      <c r="B10" s="124">
        <v>42499</v>
      </c>
      <c r="C10" s="121" t="s">
        <v>118</v>
      </c>
      <c r="D10" s="121">
        <v>56048</v>
      </c>
      <c r="E10" s="122">
        <v>118319</v>
      </c>
      <c r="F10" s="121"/>
    </row>
    <row r="11" spans="2:7" ht="17.25" customHeight="1" thickBot="1" x14ac:dyDescent="0.25">
      <c r="B11" s="124">
        <v>42506</v>
      </c>
      <c r="C11" s="121" t="s">
        <v>119</v>
      </c>
      <c r="D11" s="121">
        <v>56138</v>
      </c>
      <c r="E11" s="122">
        <v>118319</v>
      </c>
      <c r="F11" s="121"/>
    </row>
    <row r="12" spans="2:7" ht="17.25" customHeight="1" thickBot="1" x14ac:dyDescent="0.25">
      <c r="B12" s="124">
        <v>42149</v>
      </c>
      <c r="C12" s="121" t="s">
        <v>120</v>
      </c>
      <c r="D12" s="122">
        <v>56261</v>
      </c>
      <c r="E12" s="122">
        <v>118319</v>
      </c>
      <c r="F12" s="121"/>
    </row>
    <row r="13" spans="2:7" ht="17.25" customHeight="1" thickBot="1" x14ac:dyDescent="0.25">
      <c r="B13" s="124">
        <v>42521</v>
      </c>
      <c r="C13" s="121" t="s">
        <v>121</v>
      </c>
      <c r="D13" s="122">
        <v>56324</v>
      </c>
      <c r="E13" s="122">
        <v>118377</v>
      </c>
      <c r="F13" s="121"/>
    </row>
    <row r="14" spans="2:7" ht="17.25" customHeight="1" thickBot="1" x14ac:dyDescent="0.25">
      <c r="B14" s="124">
        <v>42527</v>
      </c>
      <c r="C14" s="122">
        <v>568877.9</v>
      </c>
      <c r="D14" s="122">
        <v>56434</v>
      </c>
      <c r="E14" s="122">
        <v>118952</v>
      </c>
      <c r="F14" s="121"/>
    </row>
    <row r="15" spans="2:7" ht="17.25" customHeight="1" thickBot="1" x14ac:dyDescent="0.25">
      <c r="B15" s="124">
        <v>42534</v>
      </c>
      <c r="C15" s="122">
        <v>572440.30000000005</v>
      </c>
      <c r="D15" s="122">
        <v>56529</v>
      </c>
      <c r="E15" s="122">
        <v>118952</v>
      </c>
      <c r="F15" s="121"/>
    </row>
    <row r="16" spans="2:7" ht="17.25" customHeight="1" thickBot="1" x14ac:dyDescent="0.25">
      <c r="B16" s="124">
        <v>42541</v>
      </c>
      <c r="C16" s="122">
        <v>597133.6</v>
      </c>
      <c r="D16" s="122">
        <v>56686</v>
      </c>
      <c r="E16" s="122">
        <v>119788</v>
      </c>
      <c r="F16" s="121"/>
    </row>
    <row r="17" spans="2:6" ht="17.25" customHeight="1" thickBot="1" x14ac:dyDescent="0.25">
      <c r="B17" s="124">
        <v>42548</v>
      </c>
      <c r="C17" s="122">
        <v>695834.8</v>
      </c>
      <c r="D17" s="122">
        <v>56767</v>
      </c>
      <c r="E17" s="122">
        <v>120242</v>
      </c>
      <c r="F17" s="121"/>
    </row>
    <row r="18" spans="2:6" ht="17.25" customHeight="1" thickBot="1" x14ac:dyDescent="0.25">
      <c r="B18" s="124">
        <v>42555</v>
      </c>
      <c r="C18" s="122">
        <v>706989.7</v>
      </c>
      <c r="D18" s="122">
        <v>56850</v>
      </c>
      <c r="E18" s="122">
        <v>120334</v>
      </c>
      <c r="F18" s="121"/>
    </row>
    <row r="19" spans="2:6" ht="17.25" customHeight="1" thickBot="1" x14ac:dyDescent="0.25">
      <c r="B19" s="124">
        <v>42562</v>
      </c>
      <c r="C19" s="122">
        <v>719934</v>
      </c>
      <c r="D19" s="122">
        <v>56912</v>
      </c>
      <c r="E19" s="122">
        <v>120497</v>
      </c>
      <c r="F19" s="121"/>
    </row>
    <row r="20" spans="2:6" ht="17.25" customHeight="1" thickBot="1" x14ac:dyDescent="0.25">
      <c r="B20" s="124">
        <v>42569</v>
      </c>
      <c r="C20" s="122" t="s">
        <v>122</v>
      </c>
      <c r="D20" s="122">
        <v>56997</v>
      </c>
      <c r="E20" s="122">
        <v>120497</v>
      </c>
      <c r="F20" s="121"/>
    </row>
    <row r="21" spans="2:6" ht="17.25" customHeight="1" thickBot="1" x14ac:dyDescent="0.25">
      <c r="B21" s="124">
        <v>42576</v>
      </c>
      <c r="C21" s="122" t="s">
        <v>123</v>
      </c>
      <c r="D21" s="122">
        <v>57072</v>
      </c>
      <c r="E21" s="122">
        <v>120576</v>
      </c>
      <c r="F21" s="121"/>
    </row>
    <row r="22" spans="2:6" ht="17.25" customHeight="1" x14ac:dyDescent="0.2">
      <c r="B22" s="124">
        <v>42583</v>
      </c>
      <c r="C22" s="122" t="s">
        <v>124</v>
      </c>
      <c r="D22" s="122">
        <v>57198</v>
      </c>
      <c r="E22" s="122">
        <v>120576</v>
      </c>
      <c r="F22" s="121"/>
    </row>
    <row r="23" spans="2:6" ht="17.25" customHeight="1" x14ac:dyDescent="0.2">
      <c r="B23" s="124">
        <v>42590</v>
      </c>
      <c r="C23" s="122">
        <v>794347.3</v>
      </c>
      <c r="D23" s="122">
        <v>57280</v>
      </c>
      <c r="E23" s="122">
        <v>121348</v>
      </c>
      <c r="F23" s="122"/>
    </row>
    <row r="24" spans="2:6" ht="17.25" customHeight="1" x14ac:dyDescent="0.2">
      <c r="B24" s="124">
        <v>42597</v>
      </c>
      <c r="C24" s="122" t="s">
        <v>125</v>
      </c>
      <c r="D24" s="122">
        <v>57412</v>
      </c>
      <c r="E24" s="122">
        <v>121348</v>
      </c>
      <c r="F24" s="122"/>
    </row>
    <row r="25" spans="2:6" ht="17.25" customHeight="1" x14ac:dyDescent="0.2">
      <c r="B25" s="124">
        <v>42604</v>
      </c>
      <c r="C25" s="122" t="s">
        <v>126</v>
      </c>
      <c r="D25" s="122">
        <v>57498</v>
      </c>
      <c r="E25" s="122">
        <v>121348</v>
      </c>
      <c r="F25" s="122"/>
    </row>
    <row r="26" spans="2:6" ht="17.25" customHeight="1" x14ac:dyDescent="0.2">
      <c r="B26" s="124">
        <v>42611</v>
      </c>
      <c r="C26" s="122">
        <v>923528.9</v>
      </c>
      <c r="D26" s="122">
        <v>57582</v>
      </c>
      <c r="E26" s="122">
        <v>122534</v>
      </c>
      <c r="F26" s="122"/>
    </row>
    <row r="27" spans="2:6" ht="17.25" customHeight="1" x14ac:dyDescent="0.2">
      <c r="B27" s="124">
        <v>42618</v>
      </c>
      <c r="C27" s="122">
        <v>1056210.3999999999</v>
      </c>
      <c r="D27" s="122">
        <v>57646</v>
      </c>
      <c r="E27" s="122">
        <v>123697</v>
      </c>
      <c r="F27" s="122"/>
    </row>
    <row r="28" spans="2:6" ht="17.25" customHeight="1" x14ac:dyDescent="0.2">
      <c r="B28" s="124">
        <v>42625</v>
      </c>
      <c r="C28" s="122">
        <v>1109056.3999999999</v>
      </c>
      <c r="D28" s="122">
        <v>57754</v>
      </c>
      <c r="E28" s="122">
        <v>124153</v>
      </c>
      <c r="F28" s="122"/>
    </row>
    <row r="29" spans="2:6" ht="17.25" customHeight="1" x14ac:dyDescent="0.2">
      <c r="B29" s="124">
        <v>42632</v>
      </c>
      <c r="C29" s="122">
        <v>1256784.8999999999</v>
      </c>
      <c r="D29" s="122">
        <v>57822</v>
      </c>
      <c r="E29" s="122">
        <v>126767</v>
      </c>
      <c r="F29" s="122"/>
    </row>
    <row r="30" spans="2:6" ht="17.25" customHeight="1" x14ac:dyDescent="0.2">
      <c r="B30" s="124">
        <v>42639</v>
      </c>
      <c r="C30" s="122">
        <v>1261784.7</v>
      </c>
      <c r="D30" s="122">
        <v>57837</v>
      </c>
      <c r="E30" s="122">
        <v>126807</v>
      </c>
      <c r="F30" s="122"/>
    </row>
    <row r="31" spans="2:6" ht="17.25" customHeight="1" x14ac:dyDescent="0.2">
      <c r="B31" s="124">
        <v>42647</v>
      </c>
      <c r="C31" s="122" t="s">
        <v>127</v>
      </c>
      <c r="D31" s="122">
        <v>57924</v>
      </c>
      <c r="E31" s="122">
        <v>126849</v>
      </c>
      <c r="F31" s="122"/>
    </row>
    <row r="32" spans="2:6" ht="17.25" customHeight="1" x14ac:dyDescent="0.2">
      <c r="B32" s="124">
        <v>42653</v>
      </c>
      <c r="C32" s="122" t="s">
        <v>128</v>
      </c>
      <c r="D32" s="122">
        <v>58017</v>
      </c>
      <c r="E32" s="122">
        <v>126849</v>
      </c>
      <c r="F32" s="122"/>
    </row>
    <row r="33" spans="2:6" ht="17.25" customHeight="1" x14ac:dyDescent="0.2">
      <c r="B33" s="124">
        <v>42660</v>
      </c>
      <c r="C33" s="122" t="s">
        <v>129</v>
      </c>
      <c r="D33" s="122">
        <v>58177</v>
      </c>
      <c r="E33" s="122">
        <v>126849</v>
      </c>
      <c r="F33" s="122"/>
    </row>
    <row r="34" spans="2:6" ht="17.25" customHeight="1" x14ac:dyDescent="0.2">
      <c r="B34" s="124">
        <v>42667</v>
      </c>
      <c r="C34" s="122">
        <v>1346118.4</v>
      </c>
      <c r="D34" s="122">
        <v>58270</v>
      </c>
      <c r="E34" s="122">
        <v>127799</v>
      </c>
      <c r="F34" s="122"/>
    </row>
    <row r="35" spans="2:6" ht="17.25" customHeight="1" x14ac:dyDescent="0.2">
      <c r="B35" s="124">
        <v>42674</v>
      </c>
      <c r="C35" s="122">
        <v>1372779.2</v>
      </c>
      <c r="D35" s="122">
        <v>58415</v>
      </c>
      <c r="E35" s="122">
        <v>127965</v>
      </c>
      <c r="F35" s="122"/>
    </row>
    <row r="36" spans="2:6" ht="17.25" customHeight="1" x14ac:dyDescent="0.2">
      <c r="B36" s="124">
        <v>42681</v>
      </c>
      <c r="C36" s="122" t="s">
        <v>130</v>
      </c>
      <c r="D36" s="122">
        <v>58558</v>
      </c>
      <c r="E36" s="122">
        <v>127965</v>
      </c>
      <c r="F36" s="122"/>
    </row>
    <row r="37" spans="2:6" ht="17.25" customHeight="1" x14ac:dyDescent="0.2">
      <c r="B37" s="124">
        <v>42688</v>
      </c>
      <c r="C37" s="122" t="s">
        <v>131</v>
      </c>
      <c r="D37" s="122">
        <v>58678</v>
      </c>
      <c r="E37" s="122">
        <v>127969</v>
      </c>
      <c r="F37" s="122"/>
    </row>
    <row r="38" spans="2:6" ht="17.25" customHeight="1" x14ac:dyDescent="0.2">
      <c r="B38" s="124">
        <v>42695</v>
      </c>
      <c r="C38" s="122" t="s">
        <v>132</v>
      </c>
      <c r="D38" s="122">
        <v>58754</v>
      </c>
      <c r="E38" s="122">
        <v>127969</v>
      </c>
      <c r="F38" s="122"/>
    </row>
    <row r="39" spans="2:6" ht="17.25" customHeight="1" x14ac:dyDescent="0.2">
      <c r="B39" s="124">
        <v>42702</v>
      </c>
      <c r="C39" s="122" t="s">
        <v>133</v>
      </c>
      <c r="D39" s="122">
        <v>58886</v>
      </c>
      <c r="E39" s="122">
        <v>127969</v>
      </c>
      <c r="F39" s="122"/>
    </row>
    <row r="40" spans="2:6" ht="17.25" customHeight="1" x14ac:dyDescent="0.2">
      <c r="B40" s="124">
        <v>42709</v>
      </c>
      <c r="C40" s="122" t="s">
        <v>134</v>
      </c>
      <c r="D40" s="122">
        <v>58924</v>
      </c>
      <c r="E40" s="122">
        <v>127969</v>
      </c>
      <c r="F40" s="122"/>
    </row>
    <row r="41" spans="2:6" ht="17.25" customHeight="1" x14ac:dyDescent="0.2">
      <c r="B41" s="124">
        <v>42716</v>
      </c>
      <c r="C41" s="122">
        <v>1411581.4</v>
      </c>
      <c r="D41" s="122">
        <v>59202</v>
      </c>
      <c r="E41" s="122">
        <v>128861</v>
      </c>
      <c r="F41" s="122"/>
    </row>
    <row r="42" spans="2:6" ht="17.25" customHeight="1" x14ac:dyDescent="0.2">
      <c r="B42" s="124">
        <v>42359</v>
      </c>
      <c r="C42" s="122" t="s">
        <v>135</v>
      </c>
      <c r="D42" s="122">
        <v>59401</v>
      </c>
      <c r="E42" s="122">
        <v>128861</v>
      </c>
      <c r="F42" s="122"/>
    </row>
    <row r="43" spans="2:6" ht="17.25" customHeight="1" x14ac:dyDescent="0.2">
      <c r="B43" s="124">
        <v>42366</v>
      </c>
      <c r="C43" s="122">
        <v>1511245.3</v>
      </c>
      <c r="D43" s="122">
        <v>59496</v>
      </c>
      <c r="E43" s="122">
        <v>129779</v>
      </c>
      <c r="F43" s="122"/>
    </row>
    <row r="44" spans="2:6" ht="17.25" customHeight="1" x14ac:dyDescent="0.2">
      <c r="B44" s="124">
        <v>42737</v>
      </c>
      <c r="C44" s="122" t="s">
        <v>136</v>
      </c>
      <c r="D44" s="122">
        <v>59568</v>
      </c>
      <c r="E44" s="122">
        <v>129779</v>
      </c>
      <c r="F44" s="122"/>
    </row>
    <row r="45" spans="2:6" ht="17.25" customHeight="1" x14ac:dyDescent="0.2">
      <c r="B45" s="124">
        <v>42744</v>
      </c>
      <c r="C45" s="122" t="s">
        <v>137</v>
      </c>
      <c r="D45" s="122">
        <v>59613</v>
      </c>
      <c r="E45" s="122">
        <v>129779</v>
      </c>
      <c r="F45" s="122"/>
    </row>
    <row r="46" spans="2:6" ht="17.25" customHeight="1" x14ac:dyDescent="0.2">
      <c r="B46" s="124">
        <v>42751</v>
      </c>
      <c r="C46" s="122" t="s">
        <v>138</v>
      </c>
      <c r="D46" s="122">
        <v>59673</v>
      </c>
      <c r="E46" s="122">
        <v>129779</v>
      </c>
      <c r="F46" s="122"/>
    </row>
    <row r="47" spans="2:6" ht="17.25" customHeight="1" x14ac:dyDescent="0.2">
      <c r="B47" s="124">
        <v>42758</v>
      </c>
      <c r="C47" s="122" t="s">
        <v>139</v>
      </c>
      <c r="D47" s="122">
        <v>59817</v>
      </c>
      <c r="E47" s="122">
        <v>129858</v>
      </c>
      <c r="F47" s="122"/>
    </row>
    <row r="48" spans="2:6" ht="17.25" customHeight="1" x14ac:dyDescent="0.2">
      <c r="B48" s="124">
        <v>42765</v>
      </c>
      <c r="C48" s="122">
        <v>1581308.6</v>
      </c>
      <c r="D48" s="122">
        <v>59898</v>
      </c>
      <c r="E48" s="122">
        <v>130751</v>
      </c>
      <c r="F48" s="122"/>
    </row>
    <row r="49" spans="2:6" ht="17.25" customHeight="1" x14ac:dyDescent="0.2">
      <c r="B49" s="124">
        <v>42772</v>
      </c>
      <c r="C49" s="122" t="s">
        <v>141</v>
      </c>
      <c r="D49" s="122">
        <v>60089</v>
      </c>
      <c r="E49" s="122">
        <v>130751</v>
      </c>
      <c r="F49" s="122"/>
    </row>
    <row r="50" spans="2:6" ht="17.25" customHeight="1" x14ac:dyDescent="0.2">
      <c r="B50" s="124">
        <v>42779</v>
      </c>
      <c r="C50" s="122" t="s">
        <v>140</v>
      </c>
      <c r="D50" s="122">
        <v>60236</v>
      </c>
      <c r="E50" s="122">
        <v>130751</v>
      </c>
      <c r="F50" s="122"/>
    </row>
    <row r="51" spans="2:6" ht="17.25" customHeight="1" x14ac:dyDescent="0.2">
      <c r="B51" s="124">
        <v>42786</v>
      </c>
      <c r="C51" s="122" t="s">
        <v>142</v>
      </c>
      <c r="D51" s="122">
        <v>60352</v>
      </c>
      <c r="E51" s="122">
        <v>130972</v>
      </c>
      <c r="F51" s="122"/>
    </row>
    <row r="52" spans="2:6" ht="17.25" customHeight="1" x14ac:dyDescent="0.2">
      <c r="B52" s="124">
        <v>42793</v>
      </c>
      <c r="C52" s="122" t="s">
        <v>143</v>
      </c>
      <c r="D52" s="122">
        <v>60497</v>
      </c>
      <c r="E52" s="122">
        <v>130972</v>
      </c>
      <c r="F52" s="122"/>
    </row>
    <row r="53" spans="2:6" ht="17.25" customHeight="1" x14ac:dyDescent="0.2">
      <c r="B53" s="124">
        <v>42800</v>
      </c>
      <c r="C53" s="122" t="s">
        <v>144</v>
      </c>
      <c r="D53" s="122">
        <v>60579</v>
      </c>
      <c r="E53" s="122">
        <v>130986</v>
      </c>
      <c r="F53" s="122"/>
    </row>
    <row r="54" spans="2:6" ht="17.25" customHeight="1" x14ac:dyDescent="0.2">
      <c r="B54" s="124">
        <v>42077</v>
      </c>
      <c r="C54" s="122" t="s">
        <v>145</v>
      </c>
      <c r="D54" s="122">
        <v>60695</v>
      </c>
      <c r="E54" s="122">
        <v>130986</v>
      </c>
      <c r="F54" s="122"/>
    </row>
    <row r="55" spans="2:6" ht="17.25" customHeight="1" x14ac:dyDescent="0.2">
      <c r="B55" s="124">
        <v>42814</v>
      </c>
      <c r="C55" s="122">
        <v>1610807.9</v>
      </c>
      <c r="D55" s="122">
        <v>60785</v>
      </c>
      <c r="E55" s="122">
        <v>131135</v>
      </c>
      <c r="F55" s="122"/>
    </row>
    <row r="56" spans="2:6" ht="17.25" customHeight="1" x14ac:dyDescent="0.2">
      <c r="B56" s="124">
        <v>42821</v>
      </c>
      <c r="C56" s="122">
        <v>1661375.4</v>
      </c>
      <c r="D56" s="122">
        <v>60884</v>
      </c>
      <c r="E56" s="122">
        <v>132237</v>
      </c>
      <c r="F56" s="122"/>
    </row>
    <row r="57" spans="2:6" ht="17.25" customHeight="1" x14ac:dyDescent="0.2">
      <c r="B57" s="124">
        <v>42828</v>
      </c>
      <c r="C57" s="122">
        <v>1719147.4</v>
      </c>
      <c r="D57" s="122">
        <v>61100</v>
      </c>
      <c r="E57" s="122">
        <v>132331</v>
      </c>
      <c r="F57" s="122"/>
    </row>
    <row r="58" spans="2:6" ht="17.25" customHeight="1" x14ac:dyDescent="0.2">
      <c r="B58" s="124">
        <v>42105</v>
      </c>
      <c r="C58" s="122" t="s">
        <v>147</v>
      </c>
      <c r="D58" s="122">
        <v>61219</v>
      </c>
      <c r="E58" s="122">
        <v>132332</v>
      </c>
      <c r="F58" s="122"/>
    </row>
    <row r="59" spans="2:6" ht="17.25" customHeight="1" x14ac:dyDescent="0.2">
      <c r="B59" s="124">
        <v>42112</v>
      </c>
      <c r="C59" s="122" t="s">
        <v>149</v>
      </c>
      <c r="D59" s="122">
        <v>61303</v>
      </c>
      <c r="E59" s="122">
        <v>132332</v>
      </c>
      <c r="F59" s="122"/>
    </row>
    <row r="60" spans="2:6" ht="17.25" customHeight="1" thickBot="1" x14ac:dyDescent="0.25">
      <c r="B60" s="124">
        <v>42849</v>
      </c>
      <c r="C60" s="123" t="s">
        <v>150</v>
      </c>
      <c r="D60" s="122">
        <v>61377</v>
      </c>
      <c r="E60" s="123">
        <v>132332</v>
      </c>
      <c r="F60" s="122"/>
    </row>
    <row r="61" spans="2:6" ht="13.5" thickBot="1" x14ac:dyDescent="0.25"/>
    <row r="62" spans="2:6" ht="16.5" thickBot="1" x14ac:dyDescent="0.3">
      <c r="B62" s="21" t="s">
        <v>73</v>
      </c>
      <c r="C62" s="54">
        <v>42851</v>
      </c>
      <c r="D62" s="12"/>
      <c r="E62" s="12"/>
      <c r="F62" s="2" t="s">
        <v>18</v>
      </c>
    </row>
    <row r="66" spans="8:8" x14ac:dyDescent="0.2">
      <c r="H66" s="40"/>
    </row>
  </sheetData>
  <mergeCells count="1">
    <mergeCell ref="C8:F8"/>
  </mergeCells>
  <phoneticPr fontId="15" type="noConversion"/>
  <hyperlinks>
    <hyperlink ref="F62" location="Header!A1" display="Back to Index"/>
  </hyperlinks>
  <pageMargins left="0.25" right="0.25"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I28"/>
  <sheetViews>
    <sheetView zoomScaleNormal="100" workbookViewId="0">
      <selection activeCell="D28" sqref="D28"/>
    </sheetView>
  </sheetViews>
  <sheetFormatPr defaultColWidth="8.85546875" defaultRowHeight="12.75" x14ac:dyDescent="0.2"/>
  <cols>
    <col min="1" max="1" width="3.140625" style="12" customWidth="1"/>
    <col min="2" max="2" width="11" style="12" customWidth="1"/>
    <col min="3" max="4" width="13.7109375" style="12" customWidth="1"/>
    <col min="5" max="5" width="14.42578125" style="12" customWidth="1"/>
    <col min="6" max="7" width="14.28515625" style="12" customWidth="1"/>
    <col min="8" max="8" width="13.7109375" style="12" customWidth="1"/>
    <col min="9" max="9" width="42.42578125" style="12" customWidth="1"/>
    <col min="10" max="16" width="8.85546875" style="12"/>
    <col min="17" max="17" width="17.7109375" style="12" customWidth="1"/>
    <col min="18" max="16384" width="8.85546875" style="12"/>
  </cols>
  <sheetData>
    <row r="1" spans="2:9" ht="18.75" x14ac:dyDescent="0.2">
      <c r="B1" s="82" t="s">
        <v>37</v>
      </c>
    </row>
    <row r="2" spans="2:9" ht="9" customHeight="1" x14ac:dyDescent="0.2">
      <c r="B2" s="17"/>
      <c r="I2" s="25"/>
    </row>
    <row r="3" spans="2:9" s="27" customFormat="1" ht="38.25" x14ac:dyDescent="0.2">
      <c r="B3" s="26" t="s">
        <v>8</v>
      </c>
      <c r="C3" s="26" t="s">
        <v>9</v>
      </c>
      <c r="D3" s="26" t="s">
        <v>6</v>
      </c>
      <c r="E3" s="26" t="s">
        <v>10</v>
      </c>
      <c r="F3" s="26" t="s">
        <v>11</v>
      </c>
      <c r="G3" s="26" t="s">
        <v>12</v>
      </c>
      <c r="H3" s="26" t="s">
        <v>13</v>
      </c>
      <c r="I3" s="26" t="s">
        <v>14</v>
      </c>
    </row>
    <row r="4" spans="2:9" x14ac:dyDescent="0.2">
      <c r="B4" s="78"/>
      <c r="C4" s="78"/>
      <c r="D4" s="78"/>
      <c r="E4" s="78"/>
      <c r="F4" s="78"/>
      <c r="G4" s="78"/>
      <c r="H4" s="78"/>
      <c r="I4" s="78"/>
    </row>
    <row r="5" spans="2:9" x14ac:dyDescent="0.2">
      <c r="B5" s="78"/>
      <c r="C5" s="78"/>
      <c r="D5" s="78"/>
      <c r="E5" s="78"/>
      <c r="F5" s="78"/>
      <c r="G5" s="78"/>
      <c r="H5" s="78"/>
      <c r="I5" s="78"/>
    </row>
    <row r="6" spans="2:9" x14ac:dyDescent="0.2">
      <c r="B6" s="78"/>
      <c r="C6" s="78"/>
      <c r="D6" s="78"/>
      <c r="E6" s="78"/>
      <c r="F6" s="78"/>
      <c r="G6" s="78"/>
      <c r="H6" s="78"/>
      <c r="I6" s="78"/>
    </row>
    <row r="7" spans="2:9" x14ac:dyDescent="0.2">
      <c r="B7" s="78"/>
      <c r="C7" s="78"/>
      <c r="D7" s="78"/>
      <c r="E7" s="78"/>
      <c r="F7" s="78"/>
      <c r="G7" s="78"/>
      <c r="H7" s="78"/>
      <c r="I7" s="78"/>
    </row>
    <row r="8" spans="2:9" x14ac:dyDescent="0.2">
      <c r="B8" s="78"/>
      <c r="C8" s="78"/>
      <c r="D8" s="78"/>
      <c r="E8" s="78"/>
      <c r="F8" s="78"/>
      <c r="G8" s="78"/>
      <c r="H8" s="78"/>
      <c r="I8" s="78"/>
    </row>
    <row r="9" spans="2:9" x14ac:dyDescent="0.2">
      <c r="B9" s="78"/>
      <c r="C9" s="78"/>
      <c r="D9" s="78"/>
      <c r="E9" s="78"/>
      <c r="F9" s="78"/>
      <c r="G9" s="78"/>
      <c r="H9" s="78"/>
      <c r="I9" s="78"/>
    </row>
    <row r="10" spans="2:9" x14ac:dyDescent="0.2">
      <c r="B10" s="78"/>
      <c r="C10" s="78"/>
      <c r="D10" s="78"/>
      <c r="E10" s="78"/>
      <c r="F10" s="78"/>
      <c r="G10" s="78"/>
      <c r="H10" s="78"/>
      <c r="I10" s="78"/>
    </row>
    <row r="11" spans="2:9" x14ac:dyDescent="0.2">
      <c r="B11" s="79"/>
      <c r="C11" s="78"/>
      <c r="D11" s="78"/>
      <c r="E11" s="78"/>
      <c r="F11" s="78"/>
      <c r="G11" s="78"/>
      <c r="H11" s="78"/>
      <c r="I11" s="78"/>
    </row>
    <row r="12" spans="2:9" x14ac:dyDescent="0.2">
      <c r="B12" s="78"/>
      <c r="C12" s="78"/>
      <c r="D12" s="78"/>
      <c r="E12" s="78"/>
      <c r="F12" s="78"/>
      <c r="G12" s="78"/>
      <c r="H12" s="78"/>
      <c r="I12" s="78"/>
    </row>
    <row r="13" spans="2:9" x14ac:dyDescent="0.2">
      <c r="B13" s="78"/>
      <c r="C13" s="78"/>
      <c r="D13" s="78"/>
      <c r="E13" s="78"/>
      <c r="F13" s="78"/>
      <c r="G13" s="78"/>
      <c r="H13" s="78"/>
      <c r="I13" s="78"/>
    </row>
    <row r="14" spans="2:9" x14ac:dyDescent="0.2">
      <c r="B14" s="78"/>
      <c r="C14" s="78"/>
      <c r="D14" s="78"/>
      <c r="E14" s="78"/>
      <c r="F14" s="78"/>
      <c r="G14" s="78"/>
      <c r="H14" s="78"/>
      <c r="I14" s="78"/>
    </row>
    <row r="15" spans="2:9" x14ac:dyDescent="0.2">
      <c r="B15" s="78"/>
      <c r="C15" s="78"/>
      <c r="D15" s="78"/>
      <c r="E15" s="78"/>
      <c r="F15" s="78"/>
      <c r="G15" s="78"/>
      <c r="H15" s="78"/>
      <c r="I15" s="78"/>
    </row>
    <row r="16" spans="2:9" x14ac:dyDescent="0.2">
      <c r="B16" s="78"/>
      <c r="C16" s="78"/>
      <c r="D16" s="78"/>
      <c r="E16" s="78"/>
      <c r="F16" s="78"/>
      <c r="G16" s="78"/>
      <c r="H16" s="78"/>
      <c r="I16" s="78"/>
    </row>
    <row r="17" spans="2:9" x14ac:dyDescent="0.2">
      <c r="B17" s="78"/>
      <c r="C17" s="78"/>
      <c r="D17" s="78"/>
      <c r="E17" s="78"/>
      <c r="F17" s="78"/>
      <c r="G17" s="78"/>
      <c r="H17" s="78"/>
      <c r="I17" s="78"/>
    </row>
    <row r="18" spans="2:9" x14ac:dyDescent="0.2">
      <c r="B18" s="78"/>
      <c r="C18" s="78"/>
      <c r="D18" s="78"/>
      <c r="E18" s="78"/>
      <c r="F18" s="78"/>
      <c r="G18" s="78"/>
      <c r="H18" s="78"/>
      <c r="I18" s="78"/>
    </row>
    <row r="19" spans="2:9" x14ac:dyDescent="0.2">
      <c r="B19" s="78"/>
      <c r="C19" s="78"/>
      <c r="D19" s="78"/>
      <c r="E19" s="78"/>
      <c r="F19" s="78"/>
      <c r="G19" s="78"/>
      <c r="H19" s="78"/>
      <c r="I19" s="78"/>
    </row>
    <row r="20" spans="2:9" x14ac:dyDescent="0.2">
      <c r="B20" s="78"/>
      <c r="C20" s="78"/>
      <c r="D20" s="78"/>
      <c r="E20" s="78"/>
      <c r="F20" s="78"/>
      <c r="G20" s="78"/>
      <c r="H20" s="78"/>
      <c r="I20" s="78"/>
    </row>
    <row r="21" spans="2:9" x14ac:dyDescent="0.2">
      <c r="B21" s="78"/>
      <c r="C21" s="78"/>
      <c r="D21" s="78"/>
      <c r="E21" s="78"/>
      <c r="F21" s="78"/>
      <c r="G21" s="78"/>
      <c r="H21" s="78"/>
      <c r="I21" s="78"/>
    </row>
    <row r="22" spans="2:9" x14ac:dyDescent="0.2">
      <c r="B22" s="78"/>
      <c r="C22" s="78"/>
      <c r="D22" s="78"/>
      <c r="E22" s="78"/>
      <c r="F22" s="78"/>
      <c r="G22" s="78"/>
      <c r="H22" s="78"/>
      <c r="I22" s="78"/>
    </row>
    <row r="23" spans="2:9" x14ac:dyDescent="0.2">
      <c r="B23" s="78"/>
      <c r="C23" s="78"/>
      <c r="D23" s="78"/>
      <c r="E23" s="78"/>
      <c r="F23" s="78"/>
      <c r="G23" s="78"/>
      <c r="H23" s="78"/>
      <c r="I23" s="78"/>
    </row>
    <row r="24" spans="2:9" x14ac:dyDescent="0.2">
      <c r="B24" s="78"/>
      <c r="C24" s="78"/>
      <c r="D24" s="78"/>
      <c r="E24" s="78"/>
      <c r="F24" s="78"/>
      <c r="G24" s="78"/>
      <c r="H24" s="78"/>
      <c r="I24" s="78"/>
    </row>
    <row r="25" spans="2:9" x14ac:dyDescent="0.2">
      <c r="B25" s="78"/>
      <c r="C25" s="78"/>
      <c r="D25" s="78"/>
      <c r="E25" s="78"/>
      <c r="F25" s="78"/>
      <c r="G25" s="78"/>
      <c r="H25" s="78"/>
      <c r="I25" s="78"/>
    </row>
    <row r="26" spans="2:9" x14ac:dyDescent="0.2">
      <c r="B26" s="78"/>
      <c r="C26" s="78"/>
      <c r="D26" s="78"/>
      <c r="E26" s="78"/>
      <c r="F26" s="78"/>
      <c r="G26" s="78"/>
      <c r="H26" s="78"/>
      <c r="I26" s="78"/>
    </row>
    <row r="27" spans="2:9" ht="13.5" thickBot="1" x14ac:dyDescent="0.25">
      <c r="B27" s="28"/>
      <c r="C27" s="28"/>
      <c r="D27" s="28"/>
      <c r="E27" s="28"/>
      <c r="F27" s="28"/>
      <c r="G27" s="28"/>
      <c r="H27" s="28"/>
      <c r="I27" s="28"/>
    </row>
    <row r="28" spans="2:9" ht="16.5" thickBot="1" x14ac:dyDescent="0.3">
      <c r="C28" s="21" t="s">
        <v>73</v>
      </c>
      <c r="D28" s="54">
        <v>42851</v>
      </c>
      <c r="F28" s="25" t="s">
        <v>18</v>
      </c>
    </row>
  </sheetData>
  <phoneticPr fontId="15" type="noConversion"/>
  <hyperlinks>
    <hyperlink ref="F28" location="Header!A1" display="Back to Index"/>
  </hyperlinks>
  <pageMargins left="0.25" right="0.25"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1"/>
  <sheetViews>
    <sheetView showGridLines="0" workbookViewId="0">
      <selection activeCell="G42" sqref="G42"/>
    </sheetView>
  </sheetViews>
  <sheetFormatPr defaultRowHeight="12.75" x14ac:dyDescent="0.2"/>
  <cols>
    <col min="1" max="1" width="1.140625" customWidth="1"/>
    <col min="2" max="2" width="64.42578125" customWidth="1"/>
    <col min="3" max="3" width="1.5703125" customWidth="1"/>
    <col min="4" max="4" width="5.5703125" customWidth="1"/>
    <col min="5" max="5" width="16" customWidth="1"/>
  </cols>
  <sheetData>
    <row r="1" spans="2:5" ht="25.5" x14ac:dyDescent="0.2">
      <c r="B1" s="125" t="s">
        <v>102</v>
      </c>
      <c r="C1" s="126"/>
      <c r="D1" s="133"/>
      <c r="E1" s="133"/>
    </row>
    <row r="2" spans="2:5" x14ac:dyDescent="0.2">
      <c r="B2" s="125" t="s">
        <v>103</v>
      </c>
      <c r="C2" s="126"/>
      <c r="D2" s="133"/>
      <c r="E2" s="133"/>
    </row>
    <row r="3" spans="2:5" x14ac:dyDescent="0.2">
      <c r="B3" s="127"/>
      <c r="C3" s="127"/>
      <c r="D3" s="134"/>
      <c r="E3" s="134"/>
    </row>
    <row r="4" spans="2:5" ht="38.25" x14ac:dyDescent="0.2">
      <c r="B4" s="128" t="s">
        <v>104</v>
      </c>
      <c r="C4" s="127"/>
      <c r="D4" s="134"/>
      <c r="E4" s="134"/>
    </row>
    <row r="5" spans="2:5" x14ac:dyDescent="0.2">
      <c r="B5" s="127"/>
      <c r="C5" s="127"/>
      <c r="D5" s="134"/>
      <c r="E5" s="134"/>
    </row>
    <row r="6" spans="2:5" x14ac:dyDescent="0.2">
      <c r="B6" s="125" t="s">
        <v>105</v>
      </c>
      <c r="C6" s="126"/>
      <c r="D6" s="133"/>
      <c r="E6" s="135" t="s">
        <v>106</v>
      </c>
    </row>
    <row r="7" spans="2:5" ht="13.5" thickBot="1" x14ac:dyDescent="0.25">
      <c r="B7" s="127"/>
      <c r="C7" s="127"/>
      <c r="D7" s="134"/>
      <c r="E7" s="134"/>
    </row>
    <row r="8" spans="2:5" x14ac:dyDescent="0.2">
      <c r="B8" s="129" t="s">
        <v>107</v>
      </c>
      <c r="C8" s="130"/>
      <c r="D8" s="136"/>
      <c r="E8" s="137">
        <v>1</v>
      </c>
    </row>
    <row r="9" spans="2:5" ht="30.75" thickBot="1" x14ac:dyDescent="0.25">
      <c r="B9" s="131"/>
      <c r="C9" s="132"/>
      <c r="D9" s="138"/>
      <c r="E9" s="139" t="s">
        <v>108</v>
      </c>
    </row>
    <row r="10" spans="2:5" x14ac:dyDescent="0.2">
      <c r="B10" s="127"/>
      <c r="C10" s="127"/>
      <c r="D10" s="134"/>
      <c r="E10" s="134"/>
    </row>
    <row r="11" spans="2:5" x14ac:dyDescent="0.2">
      <c r="B11" s="127"/>
      <c r="C11" s="127"/>
      <c r="D11" s="134"/>
      <c r="E11" s="134"/>
    </row>
  </sheetData>
  <hyperlinks>
    <hyperlink ref="E9" location="'Header'!B1:Q36" display="'Header'!B1:Q3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
  <sheetViews>
    <sheetView zoomScaleNormal="100" workbookViewId="0">
      <selection activeCell="L18" sqref="L18"/>
    </sheetView>
  </sheetViews>
  <sheetFormatPr defaultColWidth="8.85546875" defaultRowHeight="12.75" x14ac:dyDescent="0.2"/>
  <cols>
    <col min="1" max="1" width="7.28515625" style="12" customWidth="1"/>
    <col min="2" max="2" width="19.28515625" style="12" customWidth="1"/>
    <col min="3" max="3" width="11.140625" style="12" customWidth="1"/>
    <col min="4" max="4" width="13" style="12" customWidth="1"/>
    <col min="5" max="5" width="15.7109375" style="12" customWidth="1"/>
    <col min="6" max="9" width="11.140625" style="12" customWidth="1"/>
    <col min="10" max="10" width="36.28515625" style="12" customWidth="1"/>
    <col min="11" max="14" width="8.85546875" style="12"/>
    <col min="15" max="15" width="17.7109375" style="12" customWidth="1"/>
    <col min="16" max="16384" width="8.85546875" style="12"/>
  </cols>
  <sheetData>
    <row r="1" spans="2:10" ht="18.75" x14ac:dyDescent="0.3">
      <c r="B1" s="81" t="s">
        <v>70</v>
      </c>
      <c r="J1" s="25" t="s">
        <v>18</v>
      </c>
    </row>
  </sheetData>
  <phoneticPr fontId="15" type="noConversion"/>
  <hyperlinks>
    <hyperlink ref="J1" location="Header!A1" display="Back to Index"/>
  </hyperlinks>
  <pageMargins left="0.25" right="0.25"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16"/>
  <sheetViews>
    <sheetView zoomScaleNormal="100" workbookViewId="0">
      <selection activeCell="D16" sqref="D16"/>
    </sheetView>
  </sheetViews>
  <sheetFormatPr defaultColWidth="8.85546875" defaultRowHeight="12.75" x14ac:dyDescent="0.2"/>
  <cols>
    <col min="1" max="1" width="4.28515625" style="12" customWidth="1"/>
    <col min="2" max="2" width="19.28515625" style="12" customWidth="1"/>
    <col min="3" max="3" width="11.140625" style="12" customWidth="1"/>
    <col min="4" max="4" width="13" style="12" customWidth="1"/>
    <col min="5" max="5" width="15.7109375" style="12" customWidth="1"/>
    <col min="6" max="9" width="13" style="12" customWidth="1"/>
    <col min="10" max="10" width="2.42578125" style="12" customWidth="1"/>
    <col min="11" max="14" width="8.85546875" style="12"/>
    <col min="15" max="15" width="17.7109375" style="12" customWidth="1"/>
    <col min="16" max="16384" width="8.85546875" style="12"/>
  </cols>
  <sheetData>
    <row r="1" spans="2:13" ht="19.5" thickBot="1" x14ac:dyDescent="0.35">
      <c r="B1" s="81" t="s">
        <v>36</v>
      </c>
      <c r="H1" s="21" t="s">
        <v>69</v>
      </c>
      <c r="I1" s="53" t="s">
        <v>116</v>
      </c>
      <c r="K1" s="98"/>
      <c r="L1" s="98"/>
      <c r="M1" s="98"/>
    </row>
    <row r="2" spans="2:13" ht="19.5" thickBot="1" x14ac:dyDescent="0.35">
      <c r="B2" s="81"/>
      <c r="H2" s="21"/>
      <c r="I2" s="97"/>
      <c r="K2" s="99"/>
      <c r="L2" s="99"/>
      <c r="M2" s="99"/>
    </row>
    <row r="3" spans="2:13" ht="18.75" x14ac:dyDescent="0.3">
      <c r="B3" s="81"/>
      <c r="E3" s="94" t="s">
        <v>81</v>
      </c>
      <c r="F3" s="90">
        <v>42613</v>
      </c>
      <c r="G3" s="87">
        <v>42669</v>
      </c>
      <c r="H3" s="87">
        <v>42800</v>
      </c>
      <c r="I3" s="87" t="s">
        <v>148</v>
      </c>
      <c r="K3" s="99"/>
      <c r="L3" s="99"/>
      <c r="M3" s="99"/>
    </row>
    <row r="4" spans="2:13" ht="19.5" thickBot="1" x14ac:dyDescent="0.35">
      <c r="B4" s="81"/>
      <c r="E4" s="95" t="s">
        <v>82</v>
      </c>
      <c r="F4" s="91" t="s">
        <v>111</v>
      </c>
      <c r="G4" s="88" t="s">
        <v>111</v>
      </c>
      <c r="H4" s="88" t="s">
        <v>111</v>
      </c>
      <c r="I4" s="88" t="s">
        <v>111</v>
      </c>
      <c r="K4" s="99"/>
      <c r="L4" s="99"/>
      <c r="M4" s="99"/>
    </row>
    <row r="5" spans="2:13" ht="18.75" x14ac:dyDescent="0.3">
      <c r="B5" s="81"/>
      <c r="E5" s="95" t="s">
        <v>83</v>
      </c>
      <c r="F5" s="92" t="s">
        <v>114</v>
      </c>
      <c r="G5" s="89" t="s">
        <v>114</v>
      </c>
      <c r="H5" s="89" t="s">
        <v>114</v>
      </c>
      <c r="I5" s="89" t="s">
        <v>114</v>
      </c>
      <c r="K5" s="147" t="s">
        <v>79</v>
      </c>
      <c r="L5" s="148"/>
      <c r="M5" s="149"/>
    </row>
    <row r="6" spans="2:13" ht="13.5" thickBot="1" x14ac:dyDescent="0.25">
      <c r="E6" s="96" t="s">
        <v>84</v>
      </c>
      <c r="F6" s="92"/>
      <c r="G6" s="89"/>
      <c r="H6" s="89"/>
      <c r="I6" s="89"/>
      <c r="K6" s="150" t="s">
        <v>80</v>
      </c>
      <c r="L6" s="151"/>
      <c r="M6" s="152"/>
    </row>
    <row r="7" spans="2:13" s="13" customFormat="1" ht="43.9" customHeight="1" thickBot="1" x14ac:dyDescent="0.25">
      <c r="B7" s="15" t="s">
        <v>6</v>
      </c>
      <c r="C7" s="15" t="s">
        <v>5</v>
      </c>
      <c r="D7" s="15" t="s">
        <v>7</v>
      </c>
      <c r="E7" s="93" t="s">
        <v>23</v>
      </c>
      <c r="F7" s="22" t="s">
        <v>86</v>
      </c>
      <c r="G7" s="22" t="s">
        <v>87</v>
      </c>
      <c r="H7" s="22" t="s">
        <v>88</v>
      </c>
      <c r="I7" s="22" t="s">
        <v>89</v>
      </c>
      <c r="K7" s="42" t="s">
        <v>76</v>
      </c>
      <c r="L7" s="42" t="s">
        <v>77</v>
      </c>
      <c r="M7" s="42" t="s">
        <v>78</v>
      </c>
    </row>
    <row r="8" spans="2:13" ht="13.9" customHeight="1" x14ac:dyDescent="0.2">
      <c r="B8" s="66" t="s">
        <v>15</v>
      </c>
      <c r="C8" s="67" t="s">
        <v>1</v>
      </c>
      <c r="D8" s="68" t="s">
        <v>27</v>
      </c>
      <c r="E8" s="68" t="s">
        <v>50</v>
      </c>
      <c r="F8" s="45">
        <v>54</v>
      </c>
      <c r="G8" s="46">
        <v>25</v>
      </c>
      <c r="H8" s="46">
        <v>19</v>
      </c>
      <c r="I8" s="46">
        <v>35</v>
      </c>
      <c r="J8" s="39"/>
      <c r="K8" s="85">
        <f>MIN(F8:I8)</f>
        <v>19</v>
      </c>
      <c r="L8" s="85">
        <f>AVERAGE(F8:I8)</f>
        <v>33.25</v>
      </c>
      <c r="M8" s="85">
        <f>MAX(F8:I8)</f>
        <v>54</v>
      </c>
    </row>
    <row r="9" spans="2:13" ht="13.9" customHeight="1" x14ac:dyDescent="0.2">
      <c r="B9" s="56" t="s">
        <v>46</v>
      </c>
      <c r="C9" s="69" t="s">
        <v>47</v>
      </c>
      <c r="D9" s="58" t="s">
        <v>27</v>
      </c>
      <c r="E9" s="58" t="s">
        <v>50</v>
      </c>
      <c r="F9" s="47">
        <v>2.14</v>
      </c>
      <c r="G9" s="48">
        <v>1.78</v>
      </c>
      <c r="H9" s="48">
        <v>2.1</v>
      </c>
      <c r="I9" s="48">
        <v>1.99</v>
      </c>
      <c r="J9" s="40"/>
      <c r="K9" s="44">
        <f t="shared" ref="K9:K14" si="0">MIN(F9:I9)</f>
        <v>1.78</v>
      </c>
      <c r="L9" s="44">
        <f t="shared" ref="L9:L14" si="1">AVERAGE(F9:I9)</f>
        <v>2.0024999999999999</v>
      </c>
      <c r="M9" s="44">
        <f t="shared" ref="M9:M14" si="2">MAX(F9:I9)</f>
        <v>2.14</v>
      </c>
    </row>
    <row r="10" spans="2:13" ht="13.9" customHeight="1" x14ac:dyDescent="0.2">
      <c r="B10" s="56" t="s">
        <v>34</v>
      </c>
      <c r="C10" s="69" t="s">
        <v>35</v>
      </c>
      <c r="D10" s="58" t="s">
        <v>27</v>
      </c>
      <c r="E10" s="58" t="s">
        <v>50</v>
      </c>
      <c r="F10" s="49">
        <v>55000</v>
      </c>
      <c r="G10" s="50">
        <v>33000</v>
      </c>
      <c r="H10" s="50">
        <v>3800</v>
      </c>
      <c r="I10" s="50">
        <v>5200</v>
      </c>
      <c r="J10" s="39"/>
      <c r="K10" s="83">
        <f t="shared" si="0"/>
        <v>3800</v>
      </c>
      <c r="L10" s="83">
        <f t="shared" si="1"/>
        <v>24250</v>
      </c>
      <c r="M10" s="83">
        <f t="shared" si="2"/>
        <v>55000</v>
      </c>
    </row>
    <row r="11" spans="2:13" ht="13.9" customHeight="1" x14ac:dyDescent="0.2">
      <c r="B11" s="56" t="s">
        <v>48</v>
      </c>
      <c r="C11" s="69" t="s">
        <v>1</v>
      </c>
      <c r="D11" s="58" t="s">
        <v>27</v>
      </c>
      <c r="E11" s="58" t="s">
        <v>50</v>
      </c>
      <c r="F11" s="47">
        <v>26.8</v>
      </c>
      <c r="G11" s="48">
        <v>22.8</v>
      </c>
      <c r="H11" s="48">
        <v>14.4</v>
      </c>
      <c r="I11" s="48">
        <v>24.8</v>
      </c>
      <c r="J11" s="40"/>
      <c r="K11" s="44">
        <f t="shared" si="0"/>
        <v>14.4</v>
      </c>
      <c r="L11" s="44">
        <f t="shared" si="1"/>
        <v>22.2</v>
      </c>
      <c r="M11" s="44">
        <f t="shared" si="2"/>
        <v>26.8</v>
      </c>
    </row>
    <row r="12" spans="2:13" ht="13.9" customHeight="1" x14ac:dyDescent="0.2">
      <c r="B12" s="56" t="s">
        <v>49</v>
      </c>
      <c r="C12" s="69" t="s">
        <v>1</v>
      </c>
      <c r="D12" s="58" t="s">
        <v>27</v>
      </c>
      <c r="E12" s="58" t="s">
        <v>50</v>
      </c>
      <c r="F12" s="47">
        <v>19</v>
      </c>
      <c r="G12" s="48">
        <v>18.52</v>
      </c>
      <c r="H12" s="48">
        <v>17.2</v>
      </c>
      <c r="I12" s="48">
        <v>25.88</v>
      </c>
      <c r="J12" s="40"/>
      <c r="K12" s="44">
        <f t="shared" si="0"/>
        <v>17.2</v>
      </c>
      <c r="L12" s="44">
        <f t="shared" si="1"/>
        <v>20.149999999999999</v>
      </c>
      <c r="M12" s="44">
        <f t="shared" si="2"/>
        <v>25.88</v>
      </c>
    </row>
    <row r="13" spans="2:13" ht="13.9" customHeight="1" x14ac:dyDescent="0.2">
      <c r="B13" s="56" t="s">
        <v>2</v>
      </c>
      <c r="C13" s="69" t="s">
        <v>1</v>
      </c>
      <c r="D13" s="58" t="s">
        <v>27</v>
      </c>
      <c r="E13" s="58" t="s">
        <v>50</v>
      </c>
      <c r="F13" s="49">
        <v>69</v>
      </c>
      <c r="G13" s="50">
        <v>27</v>
      </c>
      <c r="H13" s="50">
        <v>16</v>
      </c>
      <c r="I13" s="50">
        <v>69</v>
      </c>
      <c r="J13" s="39"/>
      <c r="K13" s="83">
        <f t="shared" si="0"/>
        <v>16</v>
      </c>
      <c r="L13" s="83">
        <f t="shared" si="1"/>
        <v>45.25</v>
      </c>
      <c r="M13" s="83">
        <f t="shared" si="2"/>
        <v>69</v>
      </c>
    </row>
    <row r="14" spans="2:13" ht="13.9" customHeight="1" thickBot="1" x14ac:dyDescent="0.25">
      <c r="B14" s="62" t="s">
        <v>0</v>
      </c>
      <c r="C14" s="70" t="s">
        <v>22</v>
      </c>
      <c r="D14" s="64" t="s">
        <v>27</v>
      </c>
      <c r="E14" s="64" t="s">
        <v>50</v>
      </c>
      <c r="F14" s="84">
        <v>8.6999999999999993</v>
      </c>
      <c r="G14" s="74">
        <v>8</v>
      </c>
      <c r="H14" s="74">
        <v>8.1</v>
      </c>
      <c r="I14" s="74">
        <v>8.1</v>
      </c>
      <c r="J14" s="41"/>
      <c r="K14" s="55">
        <f t="shared" si="0"/>
        <v>8</v>
      </c>
      <c r="L14" s="55">
        <f t="shared" si="1"/>
        <v>8.2249999999999996</v>
      </c>
      <c r="M14" s="55">
        <f t="shared" si="2"/>
        <v>8.6999999999999993</v>
      </c>
    </row>
    <row r="15" spans="2:13" ht="13.5" thickBot="1" x14ac:dyDescent="0.25"/>
    <row r="16" spans="2:13" ht="16.5" thickBot="1" x14ac:dyDescent="0.3">
      <c r="C16" s="21" t="s">
        <v>73</v>
      </c>
      <c r="D16" s="54">
        <v>42851</v>
      </c>
      <c r="G16" s="24" t="s">
        <v>18</v>
      </c>
      <c r="H16" s="140"/>
    </row>
  </sheetData>
  <mergeCells count="2">
    <mergeCell ref="K5:M5"/>
    <mergeCell ref="K6:M6"/>
  </mergeCells>
  <phoneticPr fontId="15" type="noConversion"/>
  <hyperlinks>
    <hyperlink ref="G16" location="Header!A1" display="Back to Index"/>
  </hyperlink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6"/>
  <sheetViews>
    <sheetView zoomScaleNormal="100" workbookViewId="0">
      <selection activeCell="D15" sqref="D15"/>
    </sheetView>
  </sheetViews>
  <sheetFormatPr defaultColWidth="8.85546875" defaultRowHeight="12.75" x14ac:dyDescent="0.2"/>
  <cols>
    <col min="1" max="1" width="4.28515625" style="12" customWidth="1"/>
    <col min="2" max="2" width="19.28515625" style="12" customWidth="1"/>
    <col min="3" max="3" width="11.140625" style="12" customWidth="1"/>
    <col min="4" max="4" width="16.42578125" style="12" customWidth="1"/>
    <col min="5" max="5" width="15.28515625" style="12" customWidth="1"/>
    <col min="6" max="7" width="14.7109375" style="12" customWidth="1"/>
    <col min="8" max="8" width="2.140625" style="12" customWidth="1"/>
    <col min="9" max="14" width="8.85546875" style="12"/>
    <col min="15" max="15" width="17.7109375" style="12" customWidth="1"/>
    <col min="16" max="16384" width="8.85546875" style="12"/>
  </cols>
  <sheetData>
    <row r="1" spans="2:14" ht="19.5" thickBot="1" x14ac:dyDescent="0.35">
      <c r="B1" s="81" t="s">
        <v>43</v>
      </c>
      <c r="E1" s="14"/>
      <c r="F1" s="72" t="s">
        <v>69</v>
      </c>
      <c r="G1" s="53" t="s">
        <v>116</v>
      </c>
      <c r="L1" s="100"/>
      <c r="M1" s="100"/>
      <c r="N1" s="100"/>
    </row>
    <row r="2" spans="2:14" ht="19.5" thickBot="1" x14ac:dyDescent="0.35">
      <c r="B2" s="81"/>
      <c r="K2" s="99"/>
      <c r="L2" s="99"/>
      <c r="M2" s="99"/>
      <c r="N2" s="100"/>
    </row>
    <row r="3" spans="2:14" ht="18.75" x14ac:dyDescent="0.3">
      <c r="B3" s="81"/>
      <c r="E3" s="94" t="s">
        <v>81</v>
      </c>
      <c r="F3" s="90">
        <v>42613</v>
      </c>
      <c r="G3" s="87">
        <v>42800</v>
      </c>
      <c r="J3" s="100"/>
      <c r="K3" s="99"/>
      <c r="L3" s="99"/>
      <c r="M3" s="99"/>
      <c r="N3" s="100"/>
    </row>
    <row r="4" spans="2:14" ht="19.5" thickBot="1" x14ac:dyDescent="0.35">
      <c r="B4" s="81"/>
      <c r="E4" s="95" t="s">
        <v>82</v>
      </c>
      <c r="F4" s="91" t="s">
        <v>111</v>
      </c>
      <c r="G4" s="88" t="s">
        <v>111</v>
      </c>
      <c r="J4" s="100"/>
      <c r="K4" s="99"/>
      <c r="L4" s="99"/>
      <c r="M4" s="99"/>
      <c r="N4" s="100"/>
    </row>
    <row r="5" spans="2:14" x14ac:dyDescent="0.2">
      <c r="E5" s="95" t="s">
        <v>83</v>
      </c>
      <c r="F5" s="92" t="s">
        <v>114</v>
      </c>
      <c r="G5" s="89" t="s">
        <v>114</v>
      </c>
      <c r="I5" s="147" t="s">
        <v>79</v>
      </c>
      <c r="J5" s="148"/>
      <c r="K5" s="149"/>
      <c r="L5" s="99"/>
      <c r="M5" s="99"/>
      <c r="N5" s="100"/>
    </row>
    <row r="6" spans="2:14" ht="13.5" thickBot="1" x14ac:dyDescent="0.25">
      <c r="E6" s="96" t="s">
        <v>84</v>
      </c>
      <c r="F6" s="92"/>
      <c r="G6" s="89"/>
      <c r="I6" s="150" t="s">
        <v>80</v>
      </c>
      <c r="J6" s="151"/>
      <c r="K6" s="152"/>
      <c r="L6" s="100"/>
      <c r="M6" s="100"/>
      <c r="N6" s="100"/>
    </row>
    <row r="7" spans="2:14" s="13" customFormat="1" ht="43.9" customHeight="1" thickBot="1" x14ac:dyDescent="0.25">
      <c r="B7" s="15" t="s">
        <v>6</v>
      </c>
      <c r="C7" s="15" t="s">
        <v>5</v>
      </c>
      <c r="D7" s="15" t="s">
        <v>7</v>
      </c>
      <c r="E7" s="15" t="s">
        <v>23</v>
      </c>
      <c r="F7" s="114" t="s">
        <v>90</v>
      </c>
      <c r="G7" s="114" t="s">
        <v>91</v>
      </c>
      <c r="I7" s="42" t="s">
        <v>76</v>
      </c>
      <c r="J7" s="42" t="s">
        <v>77</v>
      </c>
      <c r="K7" s="101" t="s">
        <v>78</v>
      </c>
      <c r="L7" s="102"/>
      <c r="M7" s="102"/>
      <c r="N7" s="102"/>
    </row>
    <row r="8" spans="2:14" x14ac:dyDescent="0.2">
      <c r="B8" s="66" t="s">
        <v>15</v>
      </c>
      <c r="C8" s="67" t="s">
        <v>1</v>
      </c>
      <c r="D8" s="68" t="s">
        <v>53</v>
      </c>
      <c r="E8" s="68" t="s">
        <v>50</v>
      </c>
      <c r="F8" s="45">
        <v>104</v>
      </c>
      <c r="G8" s="46">
        <v>24</v>
      </c>
      <c r="H8" s="39"/>
      <c r="I8" s="85">
        <f t="shared" ref="I8:I13" si="0">MIN(F8:G8)</f>
        <v>24</v>
      </c>
      <c r="J8" s="85">
        <f t="shared" ref="J8:J13" si="1">AVERAGE(F8:G8)</f>
        <v>64</v>
      </c>
      <c r="K8" s="85">
        <f t="shared" ref="K8:K13" si="2">MAX(F8:G8)</f>
        <v>104</v>
      </c>
    </row>
    <row r="9" spans="2:14" x14ac:dyDescent="0.2">
      <c r="B9" s="56" t="s">
        <v>46</v>
      </c>
      <c r="C9" s="69" t="s">
        <v>47</v>
      </c>
      <c r="D9" s="58" t="s">
        <v>53</v>
      </c>
      <c r="E9" s="58" t="s">
        <v>50</v>
      </c>
      <c r="F9" s="47">
        <v>2.42</v>
      </c>
      <c r="G9" s="48">
        <v>2.14</v>
      </c>
      <c r="H9" s="40"/>
      <c r="I9" s="44">
        <f t="shared" si="0"/>
        <v>2.14</v>
      </c>
      <c r="J9" s="44">
        <f t="shared" si="1"/>
        <v>2.2800000000000002</v>
      </c>
      <c r="K9" s="44">
        <f t="shared" si="2"/>
        <v>2.42</v>
      </c>
    </row>
    <row r="10" spans="2:14" x14ac:dyDescent="0.2">
      <c r="B10" s="56" t="s">
        <v>48</v>
      </c>
      <c r="C10" s="69" t="s">
        <v>1</v>
      </c>
      <c r="D10" s="58" t="s">
        <v>53</v>
      </c>
      <c r="E10" s="58" t="s">
        <v>50</v>
      </c>
      <c r="F10" s="47">
        <v>74.8</v>
      </c>
      <c r="G10" s="48">
        <v>27.4</v>
      </c>
      <c r="H10" s="40"/>
      <c r="I10" s="44">
        <f t="shared" si="0"/>
        <v>27.4</v>
      </c>
      <c r="J10" s="44">
        <f t="shared" si="1"/>
        <v>51.099999999999994</v>
      </c>
      <c r="K10" s="44">
        <f t="shared" si="2"/>
        <v>74.8</v>
      </c>
    </row>
    <row r="11" spans="2:14" x14ac:dyDescent="0.2">
      <c r="B11" s="56" t="s">
        <v>49</v>
      </c>
      <c r="C11" s="69" t="s">
        <v>1</v>
      </c>
      <c r="D11" s="58" t="s">
        <v>53</v>
      </c>
      <c r="E11" s="58" t="s">
        <v>50</v>
      </c>
      <c r="F11" s="47">
        <v>27.5</v>
      </c>
      <c r="G11" s="48">
        <v>8.41</v>
      </c>
      <c r="H11" s="40"/>
      <c r="I11" s="44">
        <f t="shared" si="0"/>
        <v>8.41</v>
      </c>
      <c r="J11" s="44">
        <f t="shared" si="1"/>
        <v>17.954999999999998</v>
      </c>
      <c r="K11" s="44">
        <f t="shared" si="2"/>
        <v>27.5</v>
      </c>
    </row>
    <row r="12" spans="2:14" x14ac:dyDescent="0.2">
      <c r="B12" s="56" t="s">
        <v>3</v>
      </c>
      <c r="C12" s="69" t="s">
        <v>1</v>
      </c>
      <c r="D12" s="58" t="s">
        <v>53</v>
      </c>
      <c r="E12" s="58" t="s">
        <v>50</v>
      </c>
      <c r="F12" s="49">
        <v>2202</v>
      </c>
      <c r="G12" s="50">
        <v>1862</v>
      </c>
      <c r="H12" s="39"/>
      <c r="I12" s="83">
        <f t="shared" si="0"/>
        <v>1862</v>
      </c>
      <c r="J12" s="83">
        <f t="shared" si="1"/>
        <v>2032</v>
      </c>
      <c r="K12" s="83">
        <f t="shared" si="2"/>
        <v>2202</v>
      </c>
    </row>
    <row r="13" spans="2:14" ht="13.5" thickBot="1" x14ac:dyDescent="0.25">
      <c r="B13" s="62" t="s">
        <v>2</v>
      </c>
      <c r="C13" s="70" t="s">
        <v>1</v>
      </c>
      <c r="D13" s="64" t="s">
        <v>53</v>
      </c>
      <c r="E13" s="64" t="s">
        <v>50</v>
      </c>
      <c r="F13" s="51">
        <v>945</v>
      </c>
      <c r="G13" s="52">
        <v>341</v>
      </c>
      <c r="H13" s="39"/>
      <c r="I13" s="86">
        <f t="shared" si="0"/>
        <v>341</v>
      </c>
      <c r="J13" s="86">
        <f t="shared" si="1"/>
        <v>643</v>
      </c>
      <c r="K13" s="86">
        <f t="shared" si="2"/>
        <v>945</v>
      </c>
    </row>
    <row r="14" spans="2:14" ht="13.5" thickBot="1" x14ac:dyDescent="0.25"/>
    <row r="15" spans="2:14" ht="16.5" thickBot="1" x14ac:dyDescent="0.3">
      <c r="C15" s="21" t="s">
        <v>71</v>
      </c>
      <c r="D15" s="54">
        <v>42851</v>
      </c>
      <c r="F15" s="2" t="s">
        <v>18</v>
      </c>
    </row>
    <row r="16" spans="2:14" x14ac:dyDescent="0.2">
      <c r="B16" s="20"/>
    </row>
  </sheetData>
  <mergeCells count="2">
    <mergeCell ref="I5:K5"/>
    <mergeCell ref="I6:K6"/>
  </mergeCells>
  <phoneticPr fontId="15" type="noConversion"/>
  <hyperlinks>
    <hyperlink ref="F15" location="Header!A1" display="Back to Index"/>
  </hyperlink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9"/>
  <sheetViews>
    <sheetView zoomScaleNormal="100" workbookViewId="0">
      <selection activeCell="D15" sqref="D15"/>
    </sheetView>
  </sheetViews>
  <sheetFormatPr defaultColWidth="8.85546875" defaultRowHeight="12.75" x14ac:dyDescent="0.2"/>
  <cols>
    <col min="1" max="1" width="4.28515625" style="12" customWidth="1"/>
    <col min="2" max="2" width="19.28515625" style="12" customWidth="1"/>
    <col min="3" max="3" width="11.140625" style="12" customWidth="1"/>
    <col min="4" max="4" width="16.42578125" style="12" customWidth="1"/>
    <col min="5" max="5" width="15.28515625" style="12" customWidth="1"/>
    <col min="6" max="7" width="14.7109375" style="12" customWidth="1"/>
    <col min="8" max="8" width="2.140625" style="12" customWidth="1"/>
    <col min="9" max="15" width="8.85546875" style="12"/>
    <col min="16" max="16" width="17.7109375" style="12" customWidth="1"/>
    <col min="17" max="16384" width="8.85546875" style="12"/>
  </cols>
  <sheetData>
    <row r="1" spans="2:14" ht="19.5" thickBot="1" x14ac:dyDescent="0.35">
      <c r="B1" s="81" t="s">
        <v>42</v>
      </c>
      <c r="F1" s="72" t="s">
        <v>69</v>
      </c>
      <c r="G1" s="53" t="s">
        <v>116</v>
      </c>
      <c r="L1" s="100"/>
      <c r="M1" s="100"/>
      <c r="N1" s="100"/>
    </row>
    <row r="2" spans="2:14" ht="19.5" thickBot="1" x14ac:dyDescent="0.35">
      <c r="B2" s="81"/>
      <c r="K2" s="99"/>
      <c r="L2" s="99"/>
      <c r="M2" s="99"/>
      <c r="N2" s="100"/>
    </row>
    <row r="3" spans="2:14" ht="18.75" x14ac:dyDescent="0.3">
      <c r="B3" s="81"/>
      <c r="E3" s="94" t="s">
        <v>81</v>
      </c>
      <c r="F3" s="90">
        <v>42613</v>
      </c>
      <c r="G3" s="87">
        <v>42800</v>
      </c>
      <c r="J3" s="100"/>
      <c r="K3" s="99"/>
      <c r="L3" s="99"/>
      <c r="M3" s="99"/>
      <c r="N3" s="100"/>
    </row>
    <row r="4" spans="2:14" ht="19.5" thickBot="1" x14ac:dyDescent="0.35">
      <c r="B4" s="81"/>
      <c r="E4" s="95" t="s">
        <v>82</v>
      </c>
      <c r="F4" s="91" t="s">
        <v>111</v>
      </c>
      <c r="G4" s="88" t="s">
        <v>111</v>
      </c>
      <c r="J4" s="100"/>
      <c r="K4" s="99"/>
      <c r="L4" s="99"/>
      <c r="M4" s="99"/>
      <c r="N4" s="100"/>
    </row>
    <row r="5" spans="2:14" x14ac:dyDescent="0.2">
      <c r="E5" s="95" t="s">
        <v>83</v>
      </c>
      <c r="F5" s="92" t="s">
        <v>114</v>
      </c>
      <c r="G5" s="89" t="s">
        <v>114</v>
      </c>
      <c r="I5" s="147" t="s">
        <v>79</v>
      </c>
      <c r="J5" s="148"/>
      <c r="K5" s="149"/>
      <c r="L5" s="99"/>
      <c r="M5" s="99"/>
      <c r="N5" s="100"/>
    </row>
    <row r="6" spans="2:14" ht="13.5" thickBot="1" x14ac:dyDescent="0.25">
      <c r="E6" s="96" t="s">
        <v>84</v>
      </c>
      <c r="F6" s="92"/>
      <c r="G6" s="89"/>
      <c r="I6" s="150" t="s">
        <v>80</v>
      </c>
      <c r="J6" s="151"/>
      <c r="K6" s="152"/>
      <c r="L6" s="100"/>
      <c r="M6" s="100"/>
      <c r="N6" s="100"/>
    </row>
    <row r="7" spans="2:14" s="13" customFormat="1" ht="43.9" customHeight="1" thickBot="1" x14ac:dyDescent="0.25">
      <c r="B7" s="15" t="s">
        <v>6</v>
      </c>
      <c r="C7" s="15" t="s">
        <v>5</v>
      </c>
      <c r="D7" s="15" t="s">
        <v>7</v>
      </c>
      <c r="E7" s="15" t="s">
        <v>23</v>
      </c>
      <c r="F7" s="114" t="s">
        <v>90</v>
      </c>
      <c r="G7" s="114" t="s">
        <v>91</v>
      </c>
      <c r="I7" s="42" t="s">
        <v>76</v>
      </c>
      <c r="J7" s="42" t="s">
        <v>77</v>
      </c>
      <c r="K7" s="101" t="s">
        <v>78</v>
      </c>
      <c r="L7" s="102"/>
      <c r="M7" s="102"/>
      <c r="N7" s="102"/>
    </row>
    <row r="8" spans="2:14" x14ac:dyDescent="0.2">
      <c r="B8" s="66" t="s">
        <v>15</v>
      </c>
      <c r="C8" s="67" t="s">
        <v>1</v>
      </c>
      <c r="D8" s="68" t="s">
        <v>53</v>
      </c>
      <c r="E8" s="68" t="s">
        <v>50</v>
      </c>
      <c r="F8" s="45">
        <v>37</v>
      </c>
      <c r="G8" s="46">
        <v>56</v>
      </c>
      <c r="H8" s="39"/>
      <c r="I8" s="85">
        <f t="shared" ref="I8:I13" si="0">MIN(F8:G8)</f>
        <v>37</v>
      </c>
      <c r="J8" s="85">
        <f t="shared" ref="J8:J13" si="1">AVERAGE(F8:G8)</f>
        <v>46.5</v>
      </c>
      <c r="K8" s="85">
        <f t="shared" ref="K8:K13" si="2">MAX(F8:G8)</f>
        <v>56</v>
      </c>
    </row>
    <row r="9" spans="2:14" x14ac:dyDescent="0.2">
      <c r="B9" s="56" t="s">
        <v>46</v>
      </c>
      <c r="C9" s="69" t="s">
        <v>47</v>
      </c>
      <c r="D9" s="58" t="s">
        <v>53</v>
      </c>
      <c r="E9" s="58" t="s">
        <v>50</v>
      </c>
      <c r="F9" s="47">
        <v>1.94</v>
      </c>
      <c r="G9" s="48">
        <v>1.47</v>
      </c>
      <c r="H9" s="40"/>
      <c r="I9" s="44">
        <f t="shared" si="0"/>
        <v>1.47</v>
      </c>
      <c r="J9" s="44">
        <f t="shared" si="1"/>
        <v>1.7050000000000001</v>
      </c>
      <c r="K9" s="44">
        <f t="shared" si="2"/>
        <v>1.94</v>
      </c>
    </row>
    <row r="10" spans="2:14" x14ac:dyDescent="0.2">
      <c r="B10" s="56" t="s">
        <v>48</v>
      </c>
      <c r="C10" s="69" t="s">
        <v>1</v>
      </c>
      <c r="D10" s="58" t="s">
        <v>53</v>
      </c>
      <c r="E10" s="58" t="s">
        <v>50</v>
      </c>
      <c r="F10" s="47">
        <v>42.8</v>
      </c>
      <c r="G10" s="48">
        <v>17</v>
      </c>
      <c r="H10" s="40"/>
      <c r="I10" s="44">
        <f t="shared" si="0"/>
        <v>17</v>
      </c>
      <c r="J10" s="44">
        <f t="shared" si="1"/>
        <v>29.9</v>
      </c>
      <c r="K10" s="44">
        <f t="shared" si="2"/>
        <v>42.8</v>
      </c>
    </row>
    <row r="11" spans="2:14" x14ac:dyDescent="0.2">
      <c r="B11" s="56" t="s">
        <v>49</v>
      </c>
      <c r="C11" s="69" t="s">
        <v>1</v>
      </c>
      <c r="D11" s="58" t="s">
        <v>53</v>
      </c>
      <c r="E11" s="58" t="s">
        <v>50</v>
      </c>
      <c r="F11" s="47">
        <v>17.399999999999999</v>
      </c>
      <c r="G11" s="48">
        <v>12.1</v>
      </c>
      <c r="H11" s="40"/>
      <c r="I11" s="44">
        <f t="shared" si="0"/>
        <v>12.1</v>
      </c>
      <c r="J11" s="44">
        <f t="shared" si="1"/>
        <v>14.75</v>
      </c>
      <c r="K11" s="44">
        <f t="shared" si="2"/>
        <v>17.399999999999999</v>
      </c>
    </row>
    <row r="12" spans="2:14" x14ac:dyDescent="0.2">
      <c r="B12" s="56" t="s">
        <v>3</v>
      </c>
      <c r="C12" s="69" t="s">
        <v>1</v>
      </c>
      <c r="D12" s="58" t="s">
        <v>53</v>
      </c>
      <c r="E12" s="58" t="s">
        <v>50</v>
      </c>
      <c r="F12" s="49">
        <v>1582</v>
      </c>
      <c r="G12" s="50">
        <v>1048</v>
      </c>
      <c r="H12" s="39"/>
      <c r="I12" s="83">
        <f t="shared" si="0"/>
        <v>1048</v>
      </c>
      <c r="J12" s="83">
        <f t="shared" si="1"/>
        <v>1315</v>
      </c>
      <c r="K12" s="83">
        <f t="shared" si="2"/>
        <v>1582</v>
      </c>
    </row>
    <row r="13" spans="2:14" ht="13.5" thickBot="1" x14ac:dyDescent="0.25">
      <c r="B13" s="62" t="s">
        <v>2</v>
      </c>
      <c r="C13" s="70" t="s">
        <v>1</v>
      </c>
      <c r="D13" s="64" t="s">
        <v>53</v>
      </c>
      <c r="E13" s="64" t="s">
        <v>50</v>
      </c>
      <c r="F13" s="51">
        <v>81</v>
      </c>
      <c r="G13" s="52">
        <v>56</v>
      </c>
      <c r="H13" s="39"/>
      <c r="I13" s="86">
        <f t="shared" si="0"/>
        <v>56</v>
      </c>
      <c r="J13" s="86">
        <f t="shared" si="1"/>
        <v>68.5</v>
      </c>
      <c r="K13" s="86">
        <f t="shared" si="2"/>
        <v>81</v>
      </c>
    </row>
    <row r="14" spans="2:14" ht="13.5" thickBot="1" x14ac:dyDescent="0.25"/>
    <row r="15" spans="2:14" ht="16.5" thickBot="1" x14ac:dyDescent="0.3">
      <c r="C15" s="21" t="s">
        <v>71</v>
      </c>
      <c r="D15" s="54">
        <v>42851</v>
      </c>
      <c r="F15" s="2" t="s">
        <v>18</v>
      </c>
    </row>
    <row r="16" spans="2:14" x14ac:dyDescent="0.2">
      <c r="B16" s="20"/>
    </row>
    <row r="19" spans="6:6" x14ac:dyDescent="0.2">
      <c r="F19" s="140"/>
    </row>
  </sheetData>
  <mergeCells count="2">
    <mergeCell ref="I5:K5"/>
    <mergeCell ref="I6:K6"/>
  </mergeCells>
  <phoneticPr fontId="15" type="noConversion"/>
  <hyperlinks>
    <hyperlink ref="F15" location="Header!A1" display="Back to Index"/>
  </hyperlink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6"/>
  <sheetViews>
    <sheetView zoomScaleNormal="100" workbookViewId="0">
      <selection activeCell="D15" sqref="D15"/>
    </sheetView>
  </sheetViews>
  <sheetFormatPr defaultColWidth="8.85546875" defaultRowHeight="12.75" x14ac:dyDescent="0.2"/>
  <cols>
    <col min="1" max="1" width="4.28515625" style="12" customWidth="1"/>
    <col min="2" max="2" width="19.28515625" style="12" customWidth="1"/>
    <col min="3" max="3" width="11.140625" style="12" customWidth="1"/>
    <col min="4" max="4" width="16.42578125" style="12" customWidth="1"/>
    <col min="5" max="5" width="15.28515625" style="12" customWidth="1"/>
    <col min="6" max="7" width="14.7109375" style="12" customWidth="1"/>
    <col min="8" max="8" width="2.140625" style="12" customWidth="1"/>
    <col min="9" max="15" width="8.85546875" style="12"/>
    <col min="16" max="16" width="17.7109375" style="12" customWidth="1"/>
    <col min="17" max="16384" width="8.85546875" style="12"/>
  </cols>
  <sheetData>
    <row r="1" spans="2:14" ht="19.5" thickBot="1" x14ac:dyDescent="0.35">
      <c r="B1" s="81" t="s">
        <v>41</v>
      </c>
      <c r="F1" s="72" t="s">
        <v>69</v>
      </c>
      <c r="G1" s="53" t="s">
        <v>116</v>
      </c>
      <c r="L1" s="100"/>
      <c r="M1" s="100"/>
      <c r="N1" s="100"/>
    </row>
    <row r="2" spans="2:14" ht="19.5" thickBot="1" x14ac:dyDescent="0.35">
      <c r="B2" s="81"/>
      <c r="K2" s="99"/>
      <c r="L2" s="99"/>
      <c r="M2" s="99"/>
      <c r="N2" s="100"/>
    </row>
    <row r="3" spans="2:14" ht="18.75" x14ac:dyDescent="0.3">
      <c r="B3" s="81"/>
      <c r="E3" s="94" t="s">
        <v>81</v>
      </c>
      <c r="F3" s="90">
        <v>42613</v>
      </c>
      <c r="G3" s="87">
        <v>42800</v>
      </c>
      <c r="J3" s="100"/>
      <c r="K3" s="99"/>
      <c r="L3" s="99"/>
      <c r="M3" s="99"/>
      <c r="N3" s="100"/>
    </row>
    <row r="4" spans="2:14" ht="19.5" thickBot="1" x14ac:dyDescent="0.35">
      <c r="B4" s="81"/>
      <c r="E4" s="95" t="s">
        <v>82</v>
      </c>
      <c r="F4" s="91" t="s">
        <v>111</v>
      </c>
      <c r="G4" s="88" t="s">
        <v>111</v>
      </c>
      <c r="J4" s="100"/>
      <c r="K4" s="99"/>
      <c r="L4" s="99"/>
      <c r="M4" s="99"/>
      <c r="N4" s="100"/>
    </row>
    <row r="5" spans="2:14" x14ac:dyDescent="0.2">
      <c r="E5" s="95" t="s">
        <v>83</v>
      </c>
      <c r="F5" s="92" t="s">
        <v>112</v>
      </c>
      <c r="G5" s="89" t="s">
        <v>114</v>
      </c>
      <c r="I5" s="147" t="s">
        <v>79</v>
      </c>
      <c r="J5" s="148"/>
      <c r="K5" s="149"/>
      <c r="L5" s="99"/>
      <c r="M5" s="99"/>
      <c r="N5" s="100"/>
    </row>
    <row r="6" spans="2:14" ht="13.5" thickBot="1" x14ac:dyDescent="0.25">
      <c r="E6" s="96" t="s">
        <v>84</v>
      </c>
      <c r="F6" s="92"/>
      <c r="G6" s="89"/>
      <c r="I6" s="150" t="s">
        <v>80</v>
      </c>
      <c r="J6" s="151"/>
      <c r="K6" s="152"/>
      <c r="L6" s="100"/>
      <c r="M6" s="100"/>
      <c r="N6" s="100"/>
    </row>
    <row r="7" spans="2:14" s="13" customFormat="1" ht="43.9" customHeight="1" thickBot="1" x14ac:dyDescent="0.25">
      <c r="B7" s="15" t="s">
        <v>6</v>
      </c>
      <c r="C7" s="15" t="s">
        <v>5</v>
      </c>
      <c r="D7" s="15" t="s">
        <v>7</v>
      </c>
      <c r="E7" s="15" t="s">
        <v>23</v>
      </c>
      <c r="F7" s="114" t="s">
        <v>90</v>
      </c>
      <c r="G7" s="114" t="s">
        <v>91</v>
      </c>
      <c r="I7" s="42" t="s">
        <v>76</v>
      </c>
      <c r="J7" s="42" t="s">
        <v>77</v>
      </c>
      <c r="K7" s="101" t="s">
        <v>78</v>
      </c>
      <c r="L7" s="102"/>
      <c r="M7" s="102"/>
      <c r="N7" s="102"/>
    </row>
    <row r="8" spans="2:14" x14ac:dyDescent="0.2">
      <c r="B8" s="66" t="s">
        <v>15</v>
      </c>
      <c r="C8" s="67" t="s">
        <v>1</v>
      </c>
      <c r="D8" s="68" t="s">
        <v>53</v>
      </c>
      <c r="E8" s="68" t="s">
        <v>50</v>
      </c>
      <c r="F8" s="45">
        <v>3</v>
      </c>
      <c r="G8" s="46">
        <v>4</v>
      </c>
      <c r="H8" s="39"/>
      <c r="I8" s="85">
        <f t="shared" ref="I8:I13" si="0">MIN(F8:G8)</f>
        <v>3</v>
      </c>
      <c r="J8" s="85">
        <f t="shared" ref="J8:J13" si="1">AVERAGE(F8:G8)</f>
        <v>3.5</v>
      </c>
      <c r="K8" s="85">
        <f t="shared" ref="K8:K13" si="2">MAX(F8:G8)</f>
        <v>4</v>
      </c>
    </row>
    <row r="9" spans="2:14" x14ac:dyDescent="0.2">
      <c r="B9" s="56" t="s">
        <v>46</v>
      </c>
      <c r="C9" s="69" t="s">
        <v>47</v>
      </c>
      <c r="D9" s="58" t="s">
        <v>53</v>
      </c>
      <c r="E9" s="58" t="s">
        <v>50</v>
      </c>
      <c r="F9" s="47">
        <v>0.21</v>
      </c>
      <c r="G9" s="48">
        <v>0.23</v>
      </c>
      <c r="H9" s="40"/>
      <c r="I9" s="44">
        <f t="shared" si="0"/>
        <v>0.21</v>
      </c>
      <c r="J9" s="44">
        <f t="shared" si="1"/>
        <v>0.22</v>
      </c>
      <c r="K9" s="44">
        <f t="shared" si="2"/>
        <v>0.23</v>
      </c>
    </row>
    <row r="10" spans="2:14" x14ac:dyDescent="0.2">
      <c r="B10" s="56" t="s">
        <v>48</v>
      </c>
      <c r="C10" s="69" t="s">
        <v>1</v>
      </c>
      <c r="D10" s="58" t="s">
        <v>53</v>
      </c>
      <c r="E10" s="58" t="s">
        <v>50</v>
      </c>
      <c r="F10" s="47">
        <v>3.5</v>
      </c>
      <c r="G10" s="48">
        <v>5.5</v>
      </c>
      <c r="H10" s="40"/>
      <c r="I10" s="44">
        <f t="shared" si="0"/>
        <v>3.5</v>
      </c>
      <c r="J10" s="44">
        <f t="shared" si="1"/>
        <v>4.5</v>
      </c>
      <c r="K10" s="44">
        <f t="shared" si="2"/>
        <v>5.5</v>
      </c>
    </row>
    <row r="11" spans="2:14" x14ac:dyDescent="0.2">
      <c r="B11" s="56" t="s">
        <v>49</v>
      </c>
      <c r="C11" s="69" t="s">
        <v>1</v>
      </c>
      <c r="D11" s="58" t="s">
        <v>53</v>
      </c>
      <c r="E11" s="58" t="s">
        <v>50</v>
      </c>
      <c r="F11" s="47">
        <v>1.86</v>
      </c>
      <c r="G11" s="48">
        <v>1.1200000000000001</v>
      </c>
      <c r="H11" s="40"/>
      <c r="I11" s="44">
        <f t="shared" si="0"/>
        <v>1.1200000000000001</v>
      </c>
      <c r="J11" s="44">
        <f t="shared" si="1"/>
        <v>1.4900000000000002</v>
      </c>
      <c r="K11" s="44">
        <f t="shared" si="2"/>
        <v>1.86</v>
      </c>
    </row>
    <row r="12" spans="2:14" x14ac:dyDescent="0.2">
      <c r="B12" s="56" t="s">
        <v>3</v>
      </c>
      <c r="C12" s="69" t="s">
        <v>1</v>
      </c>
      <c r="D12" s="58" t="s">
        <v>53</v>
      </c>
      <c r="E12" s="58" t="s">
        <v>50</v>
      </c>
      <c r="F12" s="49">
        <v>274</v>
      </c>
      <c r="G12" s="50">
        <v>108</v>
      </c>
      <c r="H12" s="39"/>
      <c r="I12" s="83">
        <f t="shared" si="0"/>
        <v>108</v>
      </c>
      <c r="J12" s="83">
        <f t="shared" si="1"/>
        <v>191</v>
      </c>
      <c r="K12" s="83">
        <f t="shared" si="2"/>
        <v>274</v>
      </c>
    </row>
    <row r="13" spans="2:14" ht="13.5" thickBot="1" x14ac:dyDescent="0.25">
      <c r="B13" s="62" t="s">
        <v>2</v>
      </c>
      <c r="C13" s="70" t="s">
        <v>1</v>
      </c>
      <c r="D13" s="64" t="s">
        <v>53</v>
      </c>
      <c r="E13" s="64" t="s">
        <v>50</v>
      </c>
      <c r="F13" s="51">
        <v>31</v>
      </c>
      <c r="G13" s="52">
        <v>95</v>
      </c>
      <c r="H13" s="39"/>
      <c r="I13" s="86">
        <f t="shared" si="0"/>
        <v>31</v>
      </c>
      <c r="J13" s="86">
        <f t="shared" si="1"/>
        <v>63</v>
      </c>
      <c r="K13" s="86">
        <f t="shared" si="2"/>
        <v>95</v>
      </c>
    </row>
    <row r="14" spans="2:14" ht="13.5" thickBot="1" x14ac:dyDescent="0.25"/>
    <row r="15" spans="2:14" ht="16.5" thickBot="1" x14ac:dyDescent="0.3">
      <c r="C15" s="21" t="s">
        <v>71</v>
      </c>
      <c r="D15" s="54">
        <v>42851</v>
      </c>
      <c r="F15" s="2" t="s">
        <v>18</v>
      </c>
    </row>
    <row r="16" spans="2:14" x14ac:dyDescent="0.2">
      <c r="B16" s="20"/>
    </row>
  </sheetData>
  <mergeCells count="2">
    <mergeCell ref="I5:K5"/>
    <mergeCell ref="I6:K6"/>
  </mergeCells>
  <phoneticPr fontId="15" type="noConversion"/>
  <hyperlinks>
    <hyperlink ref="F15" location="Header!A1" display="Back to Index"/>
  </hyperlink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7"/>
  <sheetViews>
    <sheetView topLeftCell="G1" zoomScaleNormal="100" workbookViewId="0">
      <selection activeCell="E13" sqref="E13"/>
    </sheetView>
  </sheetViews>
  <sheetFormatPr defaultColWidth="8.85546875" defaultRowHeight="12.75" x14ac:dyDescent="0.2"/>
  <cols>
    <col min="1" max="1" width="2.85546875" style="12" customWidth="1"/>
    <col min="2" max="2" width="23.28515625" style="12" customWidth="1"/>
    <col min="3" max="3" width="10.7109375" style="12" customWidth="1"/>
    <col min="4" max="4" width="14.140625" style="12" customWidth="1"/>
    <col min="5" max="5" width="15.85546875" style="12" customWidth="1"/>
    <col min="6" max="17" width="13" style="12" customWidth="1"/>
    <col min="18" max="18" width="3.140625" style="12" customWidth="1"/>
    <col min="19" max="19" width="8.85546875" style="12" customWidth="1"/>
    <col min="20" max="16384" width="8.85546875" style="12"/>
  </cols>
  <sheetData>
    <row r="1" spans="2:21" ht="19.5" thickBot="1" x14ac:dyDescent="0.35">
      <c r="B1" s="81" t="s">
        <v>40</v>
      </c>
      <c r="F1" s="18"/>
      <c r="G1" s="18"/>
      <c r="H1" s="18"/>
      <c r="P1" s="21" t="s">
        <v>69</v>
      </c>
      <c r="Q1" s="53" t="s">
        <v>116</v>
      </c>
    </row>
    <row r="2" spans="2:21" ht="13.5" thickBot="1" x14ac:dyDescent="0.25"/>
    <row r="3" spans="2:21" s="13" customFormat="1" ht="16.149999999999999" customHeight="1" thickBot="1" x14ac:dyDescent="0.25">
      <c r="E3" s="15" t="s">
        <v>81</v>
      </c>
      <c r="F3" s="103">
        <v>42495</v>
      </c>
      <c r="G3" s="104">
        <v>42537</v>
      </c>
      <c r="H3" s="104">
        <v>42565</v>
      </c>
      <c r="I3" s="104">
        <v>42600</v>
      </c>
      <c r="J3" s="104">
        <v>42628</v>
      </c>
      <c r="K3" s="104">
        <v>42656</v>
      </c>
      <c r="L3" s="104">
        <v>42690</v>
      </c>
      <c r="M3" s="104">
        <v>42718</v>
      </c>
      <c r="N3" s="104">
        <v>42746</v>
      </c>
      <c r="O3" s="104">
        <v>42774</v>
      </c>
      <c r="P3" s="104">
        <v>42801</v>
      </c>
      <c r="Q3" s="104">
        <v>42849</v>
      </c>
    </row>
    <row r="4" spans="2:21" ht="16.149999999999999" customHeight="1" thickBot="1" x14ac:dyDescent="0.25">
      <c r="E4" s="93" t="s">
        <v>82</v>
      </c>
      <c r="F4" s="105" t="s">
        <v>111</v>
      </c>
      <c r="G4" s="106" t="s">
        <v>111</v>
      </c>
      <c r="H4" s="106" t="s">
        <v>111</v>
      </c>
      <c r="I4" s="106" t="s">
        <v>111</v>
      </c>
      <c r="J4" s="106" t="s">
        <v>111</v>
      </c>
      <c r="K4" s="106" t="s">
        <v>111</v>
      </c>
      <c r="L4" s="106" t="s">
        <v>111</v>
      </c>
      <c r="M4" s="106" t="s">
        <v>111</v>
      </c>
      <c r="N4" s="106" t="s">
        <v>111</v>
      </c>
      <c r="O4" s="106" t="s">
        <v>111</v>
      </c>
      <c r="P4" s="106" t="s">
        <v>111</v>
      </c>
      <c r="Q4" s="106" t="s">
        <v>151</v>
      </c>
    </row>
    <row r="5" spans="2:21" ht="16.149999999999999" customHeight="1" thickBot="1" x14ac:dyDescent="0.25">
      <c r="E5" s="93" t="s">
        <v>83</v>
      </c>
      <c r="F5" s="107" t="s">
        <v>114</v>
      </c>
      <c r="G5" s="108" t="s">
        <v>114</v>
      </c>
      <c r="H5" s="108" t="s">
        <v>114</v>
      </c>
      <c r="I5" s="108" t="s">
        <v>114</v>
      </c>
      <c r="J5" s="108" t="s">
        <v>114</v>
      </c>
      <c r="K5" s="108" t="s">
        <v>114</v>
      </c>
      <c r="L5" s="108" t="s">
        <v>114</v>
      </c>
      <c r="M5" s="108" t="s">
        <v>114</v>
      </c>
      <c r="N5" s="108" t="s">
        <v>114</v>
      </c>
      <c r="O5" s="108" t="s">
        <v>114</v>
      </c>
      <c r="P5" s="108" t="s">
        <v>114</v>
      </c>
      <c r="Q5" s="108" t="s">
        <v>114</v>
      </c>
      <c r="S5" s="147" t="s">
        <v>79</v>
      </c>
      <c r="T5" s="148"/>
      <c r="U5" s="149"/>
    </row>
    <row r="6" spans="2:21" ht="16.149999999999999" customHeight="1" thickBot="1" x14ac:dyDescent="0.25">
      <c r="E6" s="93" t="s">
        <v>84</v>
      </c>
      <c r="F6" s="107"/>
      <c r="G6" s="108"/>
      <c r="H6" s="108"/>
      <c r="I6" s="108"/>
      <c r="J6" s="108"/>
      <c r="K6" s="108"/>
      <c r="L6" s="108"/>
      <c r="M6" s="108"/>
      <c r="N6" s="108"/>
      <c r="O6" s="108"/>
      <c r="P6" s="108"/>
      <c r="Q6" s="108"/>
      <c r="R6" s="40"/>
      <c r="S6" s="150" t="s">
        <v>80</v>
      </c>
      <c r="T6" s="151"/>
      <c r="U6" s="152"/>
    </row>
    <row r="7" spans="2:21" ht="57" customHeight="1" thickBot="1" x14ac:dyDescent="0.25">
      <c r="B7" s="15" t="s">
        <v>6</v>
      </c>
      <c r="C7" s="19" t="s">
        <v>5</v>
      </c>
      <c r="D7" s="15" t="s">
        <v>7</v>
      </c>
      <c r="E7" s="93" t="s">
        <v>23</v>
      </c>
      <c r="F7" s="22"/>
      <c r="G7" s="22" t="s">
        <v>58</v>
      </c>
      <c r="H7" s="22" t="s">
        <v>59</v>
      </c>
      <c r="I7" s="22" t="s">
        <v>52</v>
      </c>
      <c r="J7" s="22" t="s">
        <v>60</v>
      </c>
      <c r="K7" s="22" t="s">
        <v>61</v>
      </c>
      <c r="L7" s="22" t="s">
        <v>62</v>
      </c>
      <c r="M7" s="22" t="s">
        <v>63</v>
      </c>
      <c r="N7" s="22" t="s">
        <v>64</v>
      </c>
      <c r="O7" s="22" t="s">
        <v>65</v>
      </c>
      <c r="P7" s="22" t="s">
        <v>66</v>
      </c>
      <c r="Q7" s="22" t="s">
        <v>67</v>
      </c>
      <c r="S7" s="42" t="s">
        <v>76</v>
      </c>
      <c r="T7" s="42" t="s">
        <v>77</v>
      </c>
      <c r="U7" s="42" t="s">
        <v>78</v>
      </c>
    </row>
    <row r="8" spans="2:21" ht="21.6" customHeight="1" x14ac:dyDescent="0.2">
      <c r="B8" s="56" t="s">
        <v>46</v>
      </c>
      <c r="C8" s="57" t="s">
        <v>47</v>
      </c>
      <c r="D8" s="58" t="s">
        <v>53</v>
      </c>
      <c r="E8" s="59" t="s">
        <v>50</v>
      </c>
      <c r="F8" s="73">
        <v>0.69</v>
      </c>
      <c r="G8" s="154"/>
      <c r="H8" s="154"/>
      <c r="I8" s="154"/>
      <c r="J8" s="154"/>
      <c r="K8" s="154"/>
      <c r="L8" s="73">
        <v>2.7</v>
      </c>
      <c r="M8" s="156"/>
      <c r="N8" s="154"/>
      <c r="O8" s="154"/>
      <c r="P8" s="154"/>
      <c r="Q8" s="157"/>
      <c r="S8" s="43">
        <f>MIN(F8,L8)</f>
        <v>0.69</v>
      </c>
      <c r="T8" s="43">
        <f>AVERAGE(F8,L8)</f>
        <v>1.6950000000000001</v>
      </c>
      <c r="U8" s="43">
        <f>MAX(F8,L8)</f>
        <v>2.7</v>
      </c>
    </row>
    <row r="9" spans="2:21" ht="21.6" customHeight="1" thickBot="1" x14ac:dyDescent="0.25">
      <c r="B9" s="56" t="s">
        <v>4</v>
      </c>
      <c r="C9" s="60" t="s">
        <v>1</v>
      </c>
      <c r="D9" s="58" t="s">
        <v>53</v>
      </c>
      <c r="E9" s="61" t="s">
        <v>50</v>
      </c>
      <c r="F9" s="48">
        <v>4</v>
      </c>
      <c r="G9" s="155"/>
      <c r="H9" s="155"/>
      <c r="I9" s="155"/>
      <c r="J9" s="155"/>
      <c r="K9" s="155"/>
      <c r="L9" s="77">
        <v>0.3</v>
      </c>
      <c r="M9" s="158"/>
      <c r="N9" s="159"/>
      <c r="O9" s="159"/>
      <c r="P9" s="159"/>
      <c r="Q9" s="160"/>
      <c r="S9" s="44">
        <f>MIN(F9,L9)</f>
        <v>0.3</v>
      </c>
      <c r="T9" s="44">
        <f>AVERAGE(F9,L9)</f>
        <v>2.15</v>
      </c>
      <c r="U9" s="44">
        <f>MAX(F9,L9)</f>
        <v>4</v>
      </c>
    </row>
    <row r="10" spans="2:21" ht="21.6" customHeight="1" thickBot="1" x14ac:dyDescent="0.25">
      <c r="B10" s="56" t="s">
        <v>54</v>
      </c>
      <c r="C10" s="57" t="s">
        <v>55</v>
      </c>
      <c r="D10" s="58" t="s">
        <v>56</v>
      </c>
      <c r="E10" s="59" t="s">
        <v>57</v>
      </c>
      <c r="F10" s="48">
        <v>3575</v>
      </c>
      <c r="G10" s="75">
        <v>3575</v>
      </c>
      <c r="H10" s="76">
        <v>3575</v>
      </c>
      <c r="I10" s="76">
        <v>3575</v>
      </c>
      <c r="J10" s="76">
        <v>3575</v>
      </c>
      <c r="K10" s="76">
        <v>3575</v>
      </c>
      <c r="L10" s="48">
        <v>3575</v>
      </c>
      <c r="M10" s="48">
        <v>3575</v>
      </c>
      <c r="N10" s="48">
        <v>3575</v>
      </c>
      <c r="O10" s="48">
        <v>3575</v>
      </c>
      <c r="P10" s="48">
        <v>3575</v>
      </c>
      <c r="Q10" s="48">
        <v>3575</v>
      </c>
      <c r="S10" s="44">
        <f>MIN(F10:Q10)</f>
        <v>3575</v>
      </c>
      <c r="T10" s="44">
        <f>AVERAGE(F10:Q10)</f>
        <v>3575</v>
      </c>
      <c r="U10" s="44">
        <f>MAX(F10:Q10)</f>
        <v>3575</v>
      </c>
    </row>
    <row r="11" spans="2:21" ht="21.6" customHeight="1" thickBot="1" x14ac:dyDescent="0.25">
      <c r="B11" s="62" t="s">
        <v>0</v>
      </c>
      <c r="C11" s="63" t="s">
        <v>22</v>
      </c>
      <c r="D11" s="64" t="s">
        <v>53</v>
      </c>
      <c r="E11" s="65" t="s">
        <v>50</v>
      </c>
      <c r="F11" s="74">
        <v>7.8</v>
      </c>
      <c r="G11" s="153"/>
      <c r="H11" s="153"/>
      <c r="I11" s="153"/>
      <c r="J11" s="153"/>
      <c r="K11" s="153"/>
      <c r="L11" s="74">
        <v>7.2</v>
      </c>
      <c r="M11" s="161"/>
      <c r="N11" s="162"/>
      <c r="O11" s="162"/>
      <c r="P11" s="162"/>
      <c r="Q11" s="163"/>
      <c r="S11" s="55">
        <f>MIN(F11,L11)</f>
        <v>7.2</v>
      </c>
      <c r="T11" s="55">
        <f>AVERAGE(F11,L11)</f>
        <v>7.5</v>
      </c>
      <c r="U11" s="55">
        <f>MAX(F11,L11)</f>
        <v>7.8</v>
      </c>
    </row>
    <row r="12" spans="2:21" ht="13.5" thickBot="1" x14ac:dyDescent="0.25"/>
    <row r="13" spans="2:21" ht="16.5" thickBot="1" x14ac:dyDescent="0.3">
      <c r="D13" s="21" t="s">
        <v>73</v>
      </c>
      <c r="E13" s="54">
        <v>42851</v>
      </c>
      <c r="G13" s="2" t="s">
        <v>18</v>
      </c>
    </row>
    <row r="17" spans="8:8" x14ac:dyDescent="0.2">
      <c r="H17" s="40"/>
    </row>
  </sheetData>
  <mergeCells count="6">
    <mergeCell ref="S5:U5"/>
    <mergeCell ref="S6:U6"/>
    <mergeCell ref="G11:K11"/>
    <mergeCell ref="G8:K9"/>
    <mergeCell ref="M8:Q9"/>
    <mergeCell ref="M11:Q11"/>
  </mergeCells>
  <phoneticPr fontId="15" type="noConversion"/>
  <hyperlinks>
    <hyperlink ref="G13" location="Header!A1" display="Back to Index"/>
  </hyperlink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7"/>
  <sheetViews>
    <sheetView topLeftCell="E1" zoomScaleNormal="100" workbookViewId="0">
      <selection activeCell="E13" sqref="E13"/>
    </sheetView>
  </sheetViews>
  <sheetFormatPr defaultColWidth="8.85546875" defaultRowHeight="12.75" x14ac:dyDescent="0.2"/>
  <cols>
    <col min="1" max="1" width="2.85546875" style="12" customWidth="1"/>
    <col min="2" max="2" width="23.28515625" style="12" customWidth="1"/>
    <col min="3" max="3" width="10.7109375" style="12" customWidth="1"/>
    <col min="4" max="4" width="14.140625" style="12" customWidth="1"/>
    <col min="5" max="5" width="15.85546875" style="12" customWidth="1"/>
    <col min="6" max="17" width="13" style="12" customWidth="1"/>
    <col min="18" max="18" width="3.140625" style="12" customWidth="1"/>
    <col min="19" max="16384" width="8.85546875" style="12"/>
  </cols>
  <sheetData>
    <row r="1" spans="2:21" ht="19.5" thickBot="1" x14ac:dyDescent="0.35">
      <c r="B1" s="81" t="s">
        <v>39</v>
      </c>
      <c r="F1" s="14"/>
      <c r="G1" s="14"/>
      <c r="H1" s="16"/>
      <c r="P1" s="21" t="s">
        <v>69</v>
      </c>
      <c r="Q1" s="53" t="s">
        <v>116</v>
      </c>
    </row>
    <row r="2" spans="2:21" ht="13.5" thickBot="1" x14ac:dyDescent="0.25"/>
    <row r="3" spans="2:21" s="13" customFormat="1" ht="16.149999999999999" customHeight="1" thickBot="1" x14ac:dyDescent="0.25">
      <c r="E3" s="15" t="s">
        <v>81</v>
      </c>
      <c r="F3" s="103">
        <v>42495</v>
      </c>
      <c r="G3" s="104">
        <v>42537</v>
      </c>
      <c r="H3" s="104">
        <v>42565</v>
      </c>
      <c r="I3" s="104">
        <v>42600</v>
      </c>
      <c r="J3" s="104">
        <v>42628</v>
      </c>
      <c r="K3" s="104">
        <v>42656</v>
      </c>
      <c r="L3" s="104">
        <v>42690</v>
      </c>
      <c r="M3" s="104">
        <v>42718</v>
      </c>
      <c r="N3" s="104">
        <v>42746</v>
      </c>
      <c r="O3" s="104">
        <v>42774</v>
      </c>
      <c r="P3" s="104">
        <v>42801</v>
      </c>
      <c r="Q3" s="104">
        <v>42849</v>
      </c>
    </row>
    <row r="4" spans="2:21" ht="16.149999999999999" customHeight="1" thickBot="1" x14ac:dyDescent="0.25">
      <c r="E4" s="93" t="s">
        <v>82</v>
      </c>
      <c r="F4" s="105" t="s">
        <v>111</v>
      </c>
      <c r="G4" s="106" t="s">
        <v>111</v>
      </c>
      <c r="H4" s="106" t="s">
        <v>111</v>
      </c>
      <c r="I4" s="106" t="s">
        <v>111</v>
      </c>
      <c r="J4" s="106" t="s">
        <v>111</v>
      </c>
      <c r="K4" s="106" t="s">
        <v>111</v>
      </c>
      <c r="L4" s="106" t="s">
        <v>111</v>
      </c>
      <c r="M4" s="106" t="s">
        <v>111</v>
      </c>
      <c r="N4" s="106" t="s">
        <v>111</v>
      </c>
      <c r="O4" s="106" t="s">
        <v>111</v>
      </c>
      <c r="P4" s="106" t="s">
        <v>111</v>
      </c>
      <c r="Q4" s="106" t="s">
        <v>111</v>
      </c>
    </row>
    <row r="5" spans="2:21" ht="16.149999999999999" customHeight="1" thickBot="1" x14ac:dyDescent="0.25">
      <c r="E5" s="93" t="s">
        <v>83</v>
      </c>
      <c r="F5" s="107" t="s">
        <v>114</v>
      </c>
      <c r="G5" s="108" t="s">
        <v>114</v>
      </c>
      <c r="H5" s="108" t="s">
        <v>114</v>
      </c>
      <c r="I5" s="108" t="s">
        <v>114</v>
      </c>
      <c r="J5" s="108" t="s">
        <v>114</v>
      </c>
      <c r="K5" s="108" t="s">
        <v>114</v>
      </c>
      <c r="L5" s="108" t="s">
        <v>114</v>
      </c>
      <c r="M5" s="108" t="s">
        <v>114</v>
      </c>
      <c r="N5" s="108" t="s">
        <v>114</v>
      </c>
      <c r="O5" s="108" t="s">
        <v>114</v>
      </c>
      <c r="P5" s="108" t="s">
        <v>114</v>
      </c>
      <c r="Q5" s="108" t="s">
        <v>114</v>
      </c>
      <c r="S5" s="147" t="s">
        <v>79</v>
      </c>
      <c r="T5" s="148"/>
      <c r="U5" s="149"/>
    </row>
    <row r="6" spans="2:21" ht="16.149999999999999" customHeight="1" thickBot="1" x14ac:dyDescent="0.25">
      <c r="E6" s="93" t="s">
        <v>84</v>
      </c>
      <c r="F6" s="107"/>
      <c r="G6" s="108"/>
      <c r="H6" s="108"/>
      <c r="I6" s="108"/>
      <c r="J6" s="108"/>
      <c r="K6" s="108"/>
      <c r="L6" s="108"/>
      <c r="M6" s="108"/>
      <c r="N6" s="108"/>
      <c r="O6" s="108"/>
      <c r="P6" s="108"/>
      <c r="Q6" s="108"/>
      <c r="R6" s="40"/>
      <c r="S6" s="150" t="s">
        <v>80</v>
      </c>
      <c r="T6" s="151"/>
      <c r="U6" s="152"/>
    </row>
    <row r="7" spans="2:21" ht="57" customHeight="1" thickBot="1" x14ac:dyDescent="0.25">
      <c r="B7" s="15" t="s">
        <v>6</v>
      </c>
      <c r="C7" s="19" t="s">
        <v>5</v>
      </c>
      <c r="D7" s="15" t="s">
        <v>7</v>
      </c>
      <c r="E7" s="93" t="s">
        <v>23</v>
      </c>
      <c r="F7" s="22" t="s">
        <v>51</v>
      </c>
      <c r="G7" s="22" t="s">
        <v>58</v>
      </c>
      <c r="H7" s="22" t="s">
        <v>59</v>
      </c>
      <c r="I7" s="22" t="s">
        <v>52</v>
      </c>
      <c r="J7" s="22" t="s">
        <v>60</v>
      </c>
      <c r="K7" s="22" t="s">
        <v>61</v>
      </c>
      <c r="L7" s="22" t="s">
        <v>62</v>
      </c>
      <c r="M7" s="22" t="s">
        <v>63</v>
      </c>
      <c r="N7" s="22" t="s">
        <v>64</v>
      </c>
      <c r="O7" s="22" t="s">
        <v>65</v>
      </c>
      <c r="P7" s="22" t="s">
        <v>66</v>
      </c>
      <c r="Q7" s="22" t="s">
        <v>67</v>
      </c>
      <c r="S7" s="42" t="s">
        <v>76</v>
      </c>
      <c r="T7" s="42" t="s">
        <v>77</v>
      </c>
      <c r="U7" s="42" t="s">
        <v>78</v>
      </c>
    </row>
    <row r="8" spans="2:21" ht="21.6" customHeight="1" thickBot="1" x14ac:dyDescent="0.25">
      <c r="B8" s="56" t="s">
        <v>46</v>
      </c>
      <c r="C8" s="57" t="s">
        <v>47</v>
      </c>
      <c r="D8" s="58" t="s">
        <v>53</v>
      </c>
      <c r="E8" s="59" t="s">
        <v>50</v>
      </c>
      <c r="F8" s="73"/>
      <c r="G8" s="154"/>
      <c r="H8" s="154"/>
      <c r="I8" s="154"/>
      <c r="J8" s="154"/>
      <c r="K8" s="154"/>
      <c r="L8" s="73"/>
      <c r="M8" s="156"/>
      <c r="N8" s="154"/>
      <c r="O8" s="154"/>
      <c r="P8" s="154"/>
      <c r="Q8" s="157"/>
      <c r="S8" s="43">
        <f>MIN(F8,L8)</f>
        <v>0</v>
      </c>
      <c r="T8" s="43" t="e">
        <f>AVERAGE(F8,L8)</f>
        <v>#DIV/0!</v>
      </c>
      <c r="U8" s="43">
        <f>MAX(F8,L8)</f>
        <v>0</v>
      </c>
    </row>
    <row r="9" spans="2:21" ht="21.6" customHeight="1" thickBot="1" x14ac:dyDescent="0.25">
      <c r="B9" s="56" t="s">
        <v>4</v>
      </c>
      <c r="C9" s="60" t="s">
        <v>1</v>
      </c>
      <c r="D9" s="58" t="s">
        <v>53</v>
      </c>
      <c r="E9" s="61" t="s">
        <v>50</v>
      </c>
      <c r="F9" s="73"/>
      <c r="G9" s="155"/>
      <c r="H9" s="155"/>
      <c r="I9" s="155"/>
      <c r="J9" s="155"/>
      <c r="K9" s="155"/>
      <c r="L9" s="77"/>
      <c r="M9" s="158"/>
      <c r="N9" s="159"/>
      <c r="O9" s="159"/>
      <c r="P9" s="159"/>
      <c r="Q9" s="160"/>
      <c r="S9" s="44">
        <f>MIN(F9,L9)</f>
        <v>0</v>
      </c>
      <c r="T9" s="44" t="e">
        <f>AVERAGE(F9,L9)</f>
        <v>#DIV/0!</v>
      </c>
      <c r="U9" s="44">
        <f>MAX(F9,L9)</f>
        <v>0</v>
      </c>
    </row>
    <row r="10" spans="2:21" ht="21.6" customHeight="1" thickBot="1" x14ac:dyDescent="0.25">
      <c r="B10" s="56" t="s">
        <v>54</v>
      </c>
      <c r="C10" s="57" t="s">
        <v>55</v>
      </c>
      <c r="D10" s="58" t="s">
        <v>56</v>
      </c>
      <c r="E10" s="59" t="s">
        <v>57</v>
      </c>
      <c r="F10" s="48" t="s">
        <v>113</v>
      </c>
      <c r="G10" s="48" t="s">
        <v>113</v>
      </c>
      <c r="H10" s="48" t="s">
        <v>113</v>
      </c>
      <c r="I10" s="48" t="s">
        <v>113</v>
      </c>
      <c r="J10" s="48" t="s">
        <v>113</v>
      </c>
      <c r="K10" s="48" t="s">
        <v>113</v>
      </c>
      <c r="L10" s="48" t="s">
        <v>113</v>
      </c>
      <c r="M10" s="48" t="s">
        <v>113</v>
      </c>
      <c r="N10" s="48" t="s">
        <v>113</v>
      </c>
      <c r="O10" s="48" t="s">
        <v>113</v>
      </c>
      <c r="P10" s="48" t="s">
        <v>113</v>
      </c>
      <c r="Q10" s="48" t="s">
        <v>113</v>
      </c>
      <c r="S10" s="44">
        <f>MIN(G10:Q10)</f>
        <v>0</v>
      </c>
      <c r="T10" s="44" t="e">
        <f>AVERAGE(G10:Q10)</f>
        <v>#DIV/0!</v>
      </c>
      <c r="U10" s="44">
        <f>MAX(G10:Q10)</f>
        <v>0</v>
      </c>
    </row>
    <row r="11" spans="2:21" ht="21.6" customHeight="1" thickBot="1" x14ac:dyDescent="0.25">
      <c r="B11" s="62" t="s">
        <v>0</v>
      </c>
      <c r="C11" s="63" t="s">
        <v>22</v>
      </c>
      <c r="D11" s="64" t="s">
        <v>53</v>
      </c>
      <c r="E11" s="65" t="s">
        <v>50</v>
      </c>
      <c r="F11" s="73"/>
      <c r="G11" s="153"/>
      <c r="H11" s="153"/>
      <c r="I11" s="153"/>
      <c r="J11" s="153"/>
      <c r="K11" s="153"/>
      <c r="L11" s="74"/>
      <c r="M11" s="161"/>
      <c r="N11" s="162"/>
      <c r="O11" s="162"/>
      <c r="P11" s="162"/>
      <c r="Q11" s="163"/>
      <c r="S11" s="55">
        <f>MIN(F11,L11)</f>
        <v>0</v>
      </c>
      <c r="T11" s="55" t="e">
        <f>AVERAGE(F11,L11)</f>
        <v>#DIV/0!</v>
      </c>
      <c r="U11" s="55">
        <f>MAX(F11,L11)</f>
        <v>0</v>
      </c>
    </row>
    <row r="12" spans="2:21" ht="13.5" thickBot="1" x14ac:dyDescent="0.25"/>
    <row r="13" spans="2:21" ht="16.5" thickBot="1" x14ac:dyDescent="0.3">
      <c r="D13" s="21" t="s">
        <v>73</v>
      </c>
      <c r="E13" s="54">
        <v>42851</v>
      </c>
      <c r="G13" s="2" t="s">
        <v>18</v>
      </c>
    </row>
    <row r="16" spans="2:21" x14ac:dyDescent="0.2">
      <c r="N16" s="48"/>
      <c r="O16" s="48"/>
    </row>
    <row r="17" spans="8:16" x14ac:dyDescent="0.2">
      <c r="H17" s="40"/>
      <c r="P17" s="48"/>
    </row>
  </sheetData>
  <mergeCells count="6">
    <mergeCell ref="G11:K11"/>
    <mergeCell ref="M11:Q11"/>
    <mergeCell ref="S5:U5"/>
    <mergeCell ref="S6:U6"/>
    <mergeCell ref="G8:K9"/>
    <mergeCell ref="M8:Q9"/>
  </mergeCells>
  <phoneticPr fontId="15" type="noConversion"/>
  <hyperlinks>
    <hyperlink ref="G13" location="Header!A1" display="Back to Index"/>
  </hyperlinks>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7"/>
  <sheetViews>
    <sheetView showWhiteSpace="0" view="pageLayout" zoomScaleNormal="100" workbookViewId="0">
      <selection activeCell="L33" sqref="L33"/>
    </sheetView>
  </sheetViews>
  <sheetFormatPr defaultColWidth="8.85546875" defaultRowHeight="12.75" x14ac:dyDescent="0.2"/>
  <cols>
    <col min="1" max="1" width="2.85546875" style="12" customWidth="1"/>
    <col min="2" max="2" width="23.28515625" style="12" customWidth="1"/>
    <col min="3" max="3" width="10.7109375" style="12" customWidth="1"/>
    <col min="4" max="4" width="14.140625" style="12" customWidth="1"/>
    <col min="5" max="5" width="15.85546875" style="12" customWidth="1"/>
    <col min="6" max="17" width="13" style="12" customWidth="1"/>
    <col min="18" max="18" width="3.140625" style="12" customWidth="1"/>
    <col min="19" max="16384" width="8.85546875" style="12"/>
  </cols>
  <sheetData>
    <row r="1" spans="2:21" ht="19.5" thickBot="1" x14ac:dyDescent="0.35">
      <c r="B1" s="81" t="s">
        <v>38</v>
      </c>
      <c r="F1" s="14"/>
      <c r="G1" s="14"/>
      <c r="H1" s="16"/>
      <c r="P1" s="21" t="s">
        <v>69</v>
      </c>
      <c r="Q1" s="53" t="s">
        <v>116</v>
      </c>
    </row>
    <row r="2" spans="2:21" ht="13.5" thickBot="1" x14ac:dyDescent="0.25"/>
    <row r="3" spans="2:21" s="13" customFormat="1" ht="16.149999999999999" customHeight="1" thickBot="1" x14ac:dyDescent="0.25">
      <c r="E3" s="15" t="s">
        <v>81</v>
      </c>
      <c r="F3" s="103">
        <v>42495</v>
      </c>
      <c r="G3" s="104">
        <v>42537</v>
      </c>
      <c r="H3" s="104">
        <v>42565</v>
      </c>
      <c r="I3" s="104">
        <v>42600</v>
      </c>
      <c r="J3" s="104">
        <v>42628</v>
      </c>
      <c r="K3" s="104">
        <v>42656</v>
      </c>
      <c r="L3" s="104">
        <v>42690</v>
      </c>
      <c r="M3" s="104">
        <v>42718</v>
      </c>
      <c r="N3" s="104">
        <v>42746</v>
      </c>
      <c r="O3" s="104">
        <v>42774</v>
      </c>
      <c r="P3" s="104">
        <v>42801</v>
      </c>
      <c r="Q3" s="104"/>
    </row>
    <row r="4" spans="2:21" ht="16.149999999999999" customHeight="1" thickBot="1" x14ac:dyDescent="0.25">
      <c r="E4" s="93" t="s">
        <v>82</v>
      </c>
      <c r="F4" s="105" t="s">
        <v>111</v>
      </c>
      <c r="G4" s="106" t="s">
        <v>111</v>
      </c>
      <c r="H4" s="106" t="s">
        <v>111</v>
      </c>
      <c r="I4" s="106" t="s">
        <v>111</v>
      </c>
      <c r="J4" s="106" t="s">
        <v>111</v>
      </c>
      <c r="K4" s="106" t="s">
        <v>111</v>
      </c>
      <c r="L4" s="106" t="s">
        <v>111</v>
      </c>
      <c r="M4" s="115" t="s">
        <v>111</v>
      </c>
      <c r="N4" s="106" t="s">
        <v>111</v>
      </c>
      <c r="O4" s="106" t="s">
        <v>111</v>
      </c>
      <c r="P4" s="106" t="s">
        <v>111</v>
      </c>
      <c r="Q4" s="106" t="s">
        <v>111</v>
      </c>
    </row>
    <row r="5" spans="2:21" ht="16.149999999999999" customHeight="1" thickBot="1" x14ac:dyDescent="0.25">
      <c r="E5" s="93" t="s">
        <v>83</v>
      </c>
      <c r="F5" s="107" t="s">
        <v>114</v>
      </c>
      <c r="G5" s="108" t="s">
        <v>114</v>
      </c>
      <c r="H5" s="108" t="s">
        <v>114</v>
      </c>
      <c r="I5" s="108" t="s">
        <v>114</v>
      </c>
      <c r="J5" s="108" t="s">
        <v>114</v>
      </c>
      <c r="K5" s="108" t="s">
        <v>114</v>
      </c>
      <c r="L5" s="108" t="s">
        <v>114</v>
      </c>
      <c r="M5" s="108" t="s">
        <v>114</v>
      </c>
      <c r="N5" s="108" t="s">
        <v>114</v>
      </c>
      <c r="O5" s="108" t="s">
        <v>114</v>
      </c>
      <c r="P5" s="108" t="s">
        <v>114</v>
      </c>
      <c r="Q5" s="108" t="s">
        <v>114</v>
      </c>
      <c r="S5" s="147" t="s">
        <v>79</v>
      </c>
      <c r="T5" s="148"/>
      <c r="U5" s="149"/>
    </row>
    <row r="6" spans="2:21" ht="16.149999999999999" customHeight="1" thickBot="1" x14ac:dyDescent="0.25">
      <c r="E6" s="93" t="s">
        <v>84</v>
      </c>
      <c r="F6" s="107"/>
      <c r="G6" s="108"/>
      <c r="H6" s="108"/>
      <c r="I6" s="108"/>
      <c r="J6" s="108"/>
      <c r="K6" s="108"/>
      <c r="L6" s="108"/>
      <c r="M6" s="108"/>
      <c r="N6" s="108"/>
      <c r="O6" s="108"/>
      <c r="P6" s="108"/>
      <c r="Q6" s="108"/>
      <c r="R6" s="40"/>
      <c r="S6" s="150" t="s">
        <v>80</v>
      </c>
      <c r="T6" s="151"/>
      <c r="U6" s="152"/>
    </row>
    <row r="7" spans="2:21" ht="57" customHeight="1" thickBot="1" x14ac:dyDescent="0.25">
      <c r="B7" s="15" t="s">
        <v>6</v>
      </c>
      <c r="C7" s="19" t="s">
        <v>5</v>
      </c>
      <c r="D7" s="15" t="s">
        <v>7</v>
      </c>
      <c r="E7" s="93" t="s">
        <v>23</v>
      </c>
      <c r="F7" s="22" t="s">
        <v>51</v>
      </c>
      <c r="G7" s="22" t="s">
        <v>58</v>
      </c>
      <c r="H7" s="22" t="s">
        <v>59</v>
      </c>
      <c r="I7" s="22" t="s">
        <v>52</v>
      </c>
      <c r="J7" s="22" t="s">
        <v>60</v>
      </c>
      <c r="K7" s="22" t="s">
        <v>61</v>
      </c>
      <c r="L7" s="22" t="s">
        <v>62</v>
      </c>
      <c r="M7" s="22" t="s">
        <v>63</v>
      </c>
      <c r="N7" s="22" t="s">
        <v>64</v>
      </c>
      <c r="O7" s="22" t="s">
        <v>65</v>
      </c>
      <c r="P7" s="22" t="s">
        <v>66</v>
      </c>
      <c r="Q7" s="22" t="s">
        <v>67</v>
      </c>
      <c r="S7" s="42" t="s">
        <v>76</v>
      </c>
      <c r="T7" s="42" t="s">
        <v>77</v>
      </c>
      <c r="U7" s="42" t="s">
        <v>78</v>
      </c>
    </row>
    <row r="8" spans="2:21" ht="21.6" customHeight="1" x14ac:dyDescent="0.2">
      <c r="B8" s="56" t="s">
        <v>46</v>
      </c>
      <c r="C8" s="57" t="s">
        <v>47</v>
      </c>
      <c r="D8" s="58" t="s">
        <v>53</v>
      </c>
      <c r="E8" s="59" t="s">
        <v>50</v>
      </c>
      <c r="F8" s="73">
        <v>2.2999999999999998</v>
      </c>
      <c r="G8" s="154"/>
      <c r="H8" s="154"/>
      <c r="I8" s="154"/>
      <c r="J8" s="154"/>
      <c r="K8" s="154"/>
      <c r="L8" s="12">
        <v>2.67</v>
      </c>
      <c r="M8" s="156"/>
      <c r="N8" s="154"/>
      <c r="O8" s="154"/>
      <c r="P8" s="154"/>
      <c r="Q8" s="157"/>
      <c r="S8" s="43">
        <f>MIN(F8,L11)</f>
        <v>2.2999999999999998</v>
      </c>
      <c r="T8" s="43">
        <f>AVERAGE(F8,L11)</f>
        <v>4.8</v>
      </c>
      <c r="U8" s="43">
        <f>MAX(F8,L11)</f>
        <v>7.3</v>
      </c>
    </row>
    <row r="9" spans="2:21" ht="21.6" customHeight="1" thickBot="1" x14ac:dyDescent="0.25">
      <c r="B9" s="56" t="s">
        <v>4</v>
      </c>
      <c r="C9" s="60" t="s">
        <v>1</v>
      </c>
      <c r="D9" s="58" t="s">
        <v>53</v>
      </c>
      <c r="E9" s="61" t="s">
        <v>50</v>
      </c>
      <c r="F9" s="48">
        <v>12</v>
      </c>
      <c r="G9" s="155"/>
      <c r="H9" s="155"/>
      <c r="I9" s="155"/>
      <c r="J9" s="155"/>
      <c r="K9" s="155"/>
      <c r="L9" s="77">
        <v>0.9</v>
      </c>
      <c r="M9" s="158"/>
      <c r="N9" s="159"/>
      <c r="O9" s="159"/>
      <c r="P9" s="159"/>
      <c r="Q9" s="160"/>
      <c r="S9" s="44">
        <f>MIN(F9,L9)</f>
        <v>0.9</v>
      </c>
      <c r="T9" s="44">
        <f>AVERAGE(F9,L9)</f>
        <v>6.45</v>
      </c>
      <c r="U9" s="44">
        <f>MAX(F9,L9)</f>
        <v>12</v>
      </c>
    </row>
    <row r="10" spans="2:21" ht="21.6" customHeight="1" thickBot="1" x14ac:dyDescent="0.25">
      <c r="B10" s="56" t="s">
        <v>54</v>
      </c>
      <c r="C10" s="57" t="s">
        <v>55</v>
      </c>
      <c r="D10" s="58" t="s">
        <v>56</v>
      </c>
      <c r="E10" s="59" t="s">
        <v>57</v>
      </c>
      <c r="F10" s="48">
        <v>2700</v>
      </c>
      <c r="G10" s="75">
        <v>2700</v>
      </c>
      <c r="H10" s="75">
        <v>2700</v>
      </c>
      <c r="I10" s="75">
        <v>2700</v>
      </c>
      <c r="J10" s="75">
        <v>2700</v>
      </c>
      <c r="K10" s="75">
        <v>2700</v>
      </c>
      <c r="L10" s="48">
        <v>2700</v>
      </c>
      <c r="M10" s="48">
        <v>2700</v>
      </c>
      <c r="N10" s="48">
        <v>2700</v>
      </c>
      <c r="O10" s="48">
        <v>2700</v>
      </c>
      <c r="P10" s="48">
        <v>2700</v>
      </c>
      <c r="Q10" s="48">
        <v>2700</v>
      </c>
      <c r="S10" s="44">
        <f>MIN(F10:Q10)</f>
        <v>2700</v>
      </c>
      <c r="T10" s="44">
        <f>AVERAGE(F10:Q10)</f>
        <v>2700</v>
      </c>
      <c r="U10" s="44">
        <f>MAX(F10:Q10)</f>
        <v>2700</v>
      </c>
    </row>
    <row r="11" spans="2:21" ht="21.6" customHeight="1" thickBot="1" x14ac:dyDescent="0.25">
      <c r="B11" s="62" t="s">
        <v>0</v>
      </c>
      <c r="C11" s="63" t="s">
        <v>22</v>
      </c>
      <c r="D11" s="64" t="s">
        <v>53</v>
      </c>
      <c r="E11" s="65" t="s">
        <v>50</v>
      </c>
      <c r="F11" s="74">
        <v>7.5</v>
      </c>
      <c r="G11" s="153"/>
      <c r="H11" s="153"/>
      <c r="I11" s="153"/>
      <c r="J11" s="153"/>
      <c r="K11" s="153"/>
      <c r="L11" s="73">
        <v>7.3</v>
      </c>
      <c r="M11" s="161"/>
      <c r="N11" s="162"/>
      <c r="O11" s="162"/>
      <c r="P11" s="162"/>
      <c r="Q11" s="163"/>
      <c r="S11" s="55" t="e">
        <f>MIN(F11,#REF!)</f>
        <v>#REF!</v>
      </c>
      <c r="T11" s="55" t="e">
        <f>AVERAGE(F11,#REF!)</f>
        <v>#REF!</v>
      </c>
      <c r="U11" s="55" t="e">
        <f>MAX(F11,#REF!)</f>
        <v>#REF!</v>
      </c>
    </row>
    <row r="12" spans="2:21" ht="13.5" thickBot="1" x14ac:dyDescent="0.25"/>
    <row r="13" spans="2:21" ht="16.5" thickBot="1" x14ac:dyDescent="0.3">
      <c r="D13" s="21" t="s">
        <v>73</v>
      </c>
      <c r="E13" s="54">
        <v>42851</v>
      </c>
      <c r="G13" s="2" t="s">
        <v>18</v>
      </c>
    </row>
    <row r="17" spans="8:8" x14ac:dyDescent="0.2">
      <c r="H17" s="40"/>
    </row>
  </sheetData>
  <mergeCells count="6">
    <mergeCell ref="G11:K11"/>
    <mergeCell ref="M11:Q11"/>
    <mergeCell ref="S5:U5"/>
    <mergeCell ref="S6:U6"/>
    <mergeCell ref="G8:K9"/>
    <mergeCell ref="M8:Q9"/>
  </mergeCells>
  <phoneticPr fontId="15" type="noConversion"/>
  <hyperlinks>
    <hyperlink ref="G13" location="Header!A1" display="Back to Index"/>
  </hyperlinks>
  <pageMargins left="0.25" right="0.25" top="0.75" bottom="0.75" header="0.3" footer="0.3"/>
  <pageSetup paperSize="9" orientation="landscape" r:id="rId1"/>
  <ignoredErrors>
    <ignoredError sqref="S11"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Header</vt:lpstr>
      <vt:lpstr>Monitor Point Map</vt:lpstr>
      <vt:lpstr>EPA 1</vt:lpstr>
      <vt:lpstr>EPA 2</vt:lpstr>
      <vt:lpstr>EPA 3</vt:lpstr>
      <vt:lpstr>EPA 4</vt:lpstr>
      <vt:lpstr>EPA 5</vt:lpstr>
      <vt:lpstr>EPA 6</vt:lpstr>
      <vt:lpstr>EPA 7</vt:lpstr>
      <vt:lpstr>DISCHARGES</vt:lpstr>
      <vt:lpstr>Corrections Log</vt:lpstr>
      <vt:lpstr>Compatibility Report</vt:lpstr>
      <vt:lpstr>'Corrections Log'!HLink</vt:lpstr>
      <vt:lpstr>'EPA 1'!HLink</vt:lpstr>
      <vt:lpstr>'EPA 2'!HLink</vt:lpstr>
      <vt:lpstr>'EPA 5'!HLink</vt:lpstr>
      <vt:lpstr>'EPA 6'!HLink</vt:lpstr>
      <vt:lpstr>'EPA 7'!HLink</vt:lpstr>
      <vt:lpstr>'Corrections Log'!Print_Area</vt:lpstr>
      <vt:lpstr>DISCHARGES!Print_Area</vt:lpstr>
      <vt:lpstr>'EPA 1'!Print_Area</vt:lpstr>
      <vt:lpstr>'EPA 2'!Print_Area</vt:lpstr>
      <vt:lpstr>'EPA 3'!Print_Area</vt:lpstr>
      <vt:lpstr>'EPA 4'!Print_Area</vt:lpstr>
      <vt:lpstr>'EPA 5'!Print_Area</vt:lpstr>
      <vt:lpstr>'EPA 6'!Print_Area</vt:lpstr>
      <vt:lpstr>'EPA 7'!Print_Area</vt:lpstr>
      <vt:lpstr>Header!Print_Area</vt:lpstr>
      <vt:lpstr>'Monitor Point Map'!Print_Area</vt:lpstr>
    </vt:vector>
  </TitlesOfParts>
  <Company>Tamworth Regional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EPL Monitoring Data</dc:title>
  <dc:creator>LOGICUS Environmental Management</dc:creator>
  <cp:lastModifiedBy>doc</cp:lastModifiedBy>
  <cp:lastPrinted>2012-11-06T22:10:52Z</cp:lastPrinted>
  <dcterms:created xsi:type="dcterms:W3CDTF">2011-06-23T03:37:06Z</dcterms:created>
  <dcterms:modified xsi:type="dcterms:W3CDTF">2017-06-07T02:15:08Z</dcterms:modified>
</cp:coreProperties>
</file>